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0.1\Public\Отдел информатизации\=БАТЫРЕВА=\НА САЙТ\"/>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Лист2!$A$3:$J$629</definedName>
    <definedName name="_xlnm._FilterDatabase" localSheetId="1" hidden="1">Лист3!$A$4:$M$121</definedName>
  </definedNames>
  <calcPr calcId="162913"/>
</workbook>
</file>

<file path=xl/calcChain.xml><?xml version="1.0" encoding="utf-8"?>
<calcChain xmlns="http://schemas.openxmlformats.org/spreadsheetml/2006/main">
  <c r="J619" i="2" l="1"/>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91" i="2" l="1"/>
  <c r="J554" i="2"/>
  <c r="J553" i="2"/>
  <c r="J552" i="2"/>
  <c r="J551" i="2"/>
  <c r="J550" i="2"/>
  <c r="J5" i="2" l="1"/>
  <c r="J6" i="2"/>
  <c r="J7" i="2"/>
  <c r="J8" i="2"/>
  <c r="J9" i="2"/>
  <c r="J10" i="2"/>
  <c r="J11" i="2"/>
  <c r="J12" i="2"/>
  <c r="J13" i="2"/>
  <c r="J14" i="2"/>
  <c r="J15" i="2"/>
  <c r="J16" i="2"/>
  <c r="J17" i="2"/>
  <c r="J18" i="2"/>
  <c r="J19" i="2"/>
  <c r="J20" i="2"/>
  <c r="J21" i="2"/>
  <c r="J27" i="2"/>
  <c r="J28" i="2"/>
  <c r="J29" i="2"/>
  <c r="J31" i="2"/>
  <c r="J32" i="2"/>
  <c r="J33" i="2"/>
  <c r="J36" i="2"/>
  <c r="J37" i="2"/>
  <c r="J38" i="2"/>
  <c r="J39" i="2"/>
  <c r="J40" i="2"/>
  <c r="J41" i="2"/>
  <c r="J42" i="2"/>
  <c r="J43" i="2"/>
  <c r="J45" i="2"/>
  <c r="J46" i="2"/>
  <c r="J47" i="2"/>
  <c r="J48" i="2"/>
  <c r="J49" i="2"/>
  <c r="J50" i="2"/>
  <c r="J51" i="2"/>
  <c r="J52" i="2"/>
  <c r="J54" i="2"/>
  <c r="J56" i="2"/>
  <c r="J57" i="2"/>
  <c r="J58" i="2"/>
  <c r="J60" i="2"/>
  <c r="J61" i="2"/>
  <c r="J62" i="2"/>
  <c r="J64" i="2"/>
  <c r="J65" i="2"/>
  <c r="J66" i="2"/>
  <c r="J67" i="2"/>
  <c r="J69" i="2"/>
  <c r="J70" i="2"/>
  <c r="J72" i="2"/>
  <c r="J73" i="2"/>
  <c r="J74" i="2"/>
  <c r="J76" i="2"/>
  <c r="J77" i="2"/>
  <c r="J78" i="2"/>
  <c r="J79" i="2"/>
  <c r="J80" i="2"/>
  <c r="J81" i="2"/>
  <c r="J82" i="2"/>
  <c r="J83" i="2"/>
  <c r="J84" i="2"/>
  <c r="J93" i="2"/>
  <c r="J94" i="2"/>
  <c r="J95" i="2"/>
  <c r="J96" i="2"/>
  <c r="J99" i="2"/>
  <c r="J100" i="2"/>
  <c r="J102" i="2"/>
  <c r="J103" i="2"/>
  <c r="J104" i="2"/>
  <c r="J105" i="2"/>
  <c r="J106" i="2"/>
  <c r="J107" i="2"/>
  <c r="J108" i="2"/>
  <c r="J111" i="2"/>
  <c r="J112" i="2"/>
  <c r="J113" i="2"/>
  <c r="J114" i="2"/>
  <c r="J115" i="2"/>
  <c r="J116" i="2"/>
  <c r="J117" i="2"/>
  <c r="J118" i="2"/>
  <c r="J119" i="2"/>
  <c r="J120" i="2"/>
  <c r="J121" i="2"/>
  <c r="J122" i="2"/>
  <c r="J123" i="2"/>
  <c r="J124" i="2"/>
  <c r="J125" i="2"/>
  <c r="J126" i="2"/>
  <c r="J127" i="2"/>
  <c r="J128" i="2"/>
  <c r="J129" i="2"/>
  <c r="J130" i="2"/>
  <c r="J137" i="2"/>
  <c r="J139" i="2"/>
  <c r="J140" i="2"/>
  <c r="J141" i="2"/>
  <c r="J142" i="2"/>
  <c r="J143" i="2"/>
  <c r="J144" i="2"/>
  <c r="J145" i="2"/>
  <c r="J146" i="2"/>
  <c r="J147" i="2"/>
  <c r="J148" i="2"/>
  <c r="J149" i="2"/>
  <c r="J150" i="2"/>
  <c r="J151" i="2"/>
  <c r="J153" i="2"/>
  <c r="J154" i="2"/>
  <c r="J155" i="2"/>
  <c r="J157" i="2"/>
  <c r="J158" i="2"/>
  <c r="J159" i="2"/>
  <c r="J160" i="2"/>
  <c r="J161" i="2"/>
  <c r="J162" i="2"/>
  <c r="J164" i="2"/>
  <c r="J165" i="2"/>
  <c r="J166" i="2"/>
  <c r="J167" i="2"/>
  <c r="J168" i="2"/>
  <c r="J169" i="2"/>
  <c r="J170" i="2"/>
  <c r="J171" i="2"/>
  <c r="J173" i="2"/>
  <c r="J174" i="2"/>
  <c r="J175" i="2"/>
  <c r="J176" i="2"/>
  <c r="J177" i="2"/>
  <c r="J179" i="2"/>
  <c r="J181" i="2"/>
  <c r="J182" i="2"/>
  <c r="J183" i="2"/>
  <c r="J184" i="2"/>
  <c r="J185" i="2"/>
  <c r="J186" i="2"/>
  <c r="J187" i="2"/>
  <c r="J188" i="2"/>
  <c r="J189" i="2"/>
  <c r="J190" i="2"/>
  <c r="J191" i="2"/>
  <c r="J192" i="2"/>
  <c r="J193" i="2"/>
  <c r="J194" i="2"/>
  <c r="J195" i="2"/>
  <c r="J201" i="2"/>
  <c r="J202" i="2"/>
  <c r="J203" i="2"/>
  <c r="J204" i="2"/>
  <c r="J205" i="2"/>
  <c r="J207" i="2"/>
  <c r="J212" i="2"/>
  <c r="J213" i="2"/>
  <c r="J214" i="2"/>
  <c r="J215" i="2"/>
  <c r="J216" i="2"/>
  <c r="J218" i="2"/>
  <c r="J219" i="2"/>
  <c r="J220"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8" i="2"/>
  <c r="J289" i="2"/>
  <c r="J290" i="2"/>
  <c r="J292" i="2"/>
  <c r="J293" i="2"/>
  <c r="J294" i="2"/>
  <c r="J295" i="2"/>
  <c r="J296" i="2"/>
  <c r="J298" i="2"/>
  <c r="J299" i="2"/>
  <c r="J300" i="2"/>
  <c r="J301" i="2"/>
  <c r="J302" i="2"/>
  <c r="J303" i="2"/>
  <c r="J304" i="2"/>
  <c r="J305" i="2"/>
  <c r="J306" i="2"/>
  <c r="J307" i="2"/>
  <c r="J308" i="2"/>
  <c r="J309" i="2"/>
  <c r="J310" i="2"/>
  <c r="J311" i="2"/>
  <c r="J312" i="2"/>
  <c r="J314" i="2"/>
  <c r="J315" i="2"/>
  <c r="J318" i="2"/>
  <c r="J319" i="2"/>
  <c r="J320" i="2"/>
  <c r="J321" i="2"/>
  <c r="J322" i="2"/>
  <c r="J323" i="2"/>
  <c r="J324" i="2"/>
  <c r="J325" i="2"/>
  <c r="J326" i="2"/>
  <c r="J327" i="2"/>
  <c r="J328" i="2"/>
  <c r="J329" i="2"/>
  <c r="J330" i="2"/>
  <c r="J331" i="2"/>
  <c r="J332" i="2"/>
  <c r="J333" i="2"/>
  <c r="J334" i="2"/>
  <c r="J335" i="2"/>
  <c r="J339" i="2"/>
  <c r="J340" i="2"/>
  <c r="J341" i="2"/>
  <c r="J342" i="2"/>
  <c r="J343" i="2"/>
  <c r="J344" i="2"/>
  <c r="J345" i="2"/>
  <c r="J346" i="2"/>
  <c r="J347" i="2"/>
  <c r="J348" i="2"/>
  <c r="J349" i="2"/>
  <c r="J350" i="2"/>
  <c r="J351" i="2"/>
  <c r="J352" i="2"/>
  <c r="J353" i="2"/>
  <c r="J354" i="2"/>
  <c r="J355" i="2"/>
  <c r="J356" i="2"/>
  <c r="J357" i="2"/>
  <c r="J358" i="2"/>
  <c r="J359" i="2"/>
  <c r="J361" i="2"/>
  <c r="J362" i="2"/>
  <c r="J363" i="2"/>
  <c r="J364" i="2"/>
  <c r="J365" i="2"/>
  <c r="J366" i="2"/>
  <c r="J367" i="2"/>
  <c r="J368" i="2"/>
  <c r="J369" i="2"/>
  <c r="J370" i="2"/>
  <c r="J371" i="2"/>
  <c r="J372" i="2"/>
  <c r="J373" i="2"/>
  <c r="J374" i="2"/>
  <c r="J375" i="2"/>
  <c r="J376" i="2"/>
  <c r="J377" i="2"/>
  <c r="J378" i="2"/>
  <c r="J380" i="2"/>
  <c r="J386" i="2"/>
  <c r="J387" i="2"/>
  <c r="J388" i="2"/>
  <c r="J390" i="2"/>
  <c r="J391" i="2"/>
  <c r="J392" i="2"/>
  <c r="J393" i="2"/>
  <c r="J394" i="2"/>
  <c r="J395" i="2"/>
  <c r="J396" i="2"/>
  <c r="J398" i="2"/>
  <c r="J399" i="2"/>
  <c r="J401" i="2"/>
  <c r="J402" i="2"/>
  <c r="J403" i="2"/>
  <c r="J404" i="2"/>
  <c r="J408" i="2"/>
  <c r="J415" i="2"/>
  <c r="J416" i="2"/>
  <c r="J417" i="2"/>
  <c r="J418" i="2"/>
  <c r="J419" i="2"/>
  <c r="J420" i="2"/>
  <c r="J421" i="2"/>
  <c r="J422" i="2"/>
  <c r="J423" i="2"/>
  <c r="J426" i="2"/>
  <c r="J427"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6" i="2"/>
  <c r="J487" i="2"/>
  <c r="J488" i="2"/>
  <c r="J489"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8" i="2"/>
  <c r="J555" i="2"/>
  <c r="J556" i="2"/>
  <c r="J557" i="2"/>
  <c r="J558" i="2"/>
  <c r="J559" i="2"/>
  <c r="J560" i="2"/>
  <c r="J561" i="2"/>
  <c r="J562" i="2"/>
  <c r="J563" i="2"/>
  <c r="J564" i="2"/>
  <c r="J565" i="2"/>
  <c r="J566" i="2"/>
  <c r="J567" i="2"/>
  <c r="J568" i="2"/>
  <c r="J569" i="2"/>
  <c r="J570" i="2"/>
  <c r="J572" i="2"/>
  <c r="J573" i="2"/>
  <c r="J574" i="2"/>
  <c r="J575" i="2"/>
  <c r="J576" i="2"/>
  <c r="J577" i="2"/>
  <c r="J578" i="2"/>
  <c r="J579" i="2"/>
  <c r="J580" i="2"/>
  <c r="J581" i="2"/>
  <c r="J582" i="2"/>
  <c r="J583" i="2"/>
  <c r="J584" i="2"/>
  <c r="J585" i="2"/>
  <c r="J586" i="2"/>
  <c r="J587" i="2"/>
  <c r="J588" i="2"/>
  <c r="J591" i="2"/>
  <c r="J592" i="2"/>
  <c r="J593" i="2"/>
  <c r="J594" i="2"/>
  <c r="J596" i="2"/>
  <c r="J597" i="2"/>
  <c r="J598" i="2"/>
  <c r="J599" i="2"/>
  <c r="J600" i="2"/>
  <c r="J601" i="2"/>
  <c r="J602" i="2"/>
  <c r="J603" i="2"/>
  <c r="J604" i="2"/>
  <c r="J605" i="2"/>
  <c r="J606" i="2"/>
  <c r="J607" i="2"/>
  <c r="J608" i="2"/>
  <c r="J609" i="2"/>
  <c r="J610" i="2"/>
  <c r="J611" i="2"/>
  <c r="J612" i="2"/>
  <c r="J613" i="2"/>
  <c r="J614" i="2"/>
  <c r="J615" i="2"/>
  <c r="J616" i="2"/>
  <c r="J617" i="2"/>
  <c r="J618" i="2"/>
  <c r="J620" i="2"/>
  <c r="J621" i="2"/>
  <c r="J622" i="2"/>
  <c r="J623" i="2"/>
  <c r="J4" i="2" l="1"/>
</calcChain>
</file>

<file path=xl/sharedStrings.xml><?xml version="1.0" encoding="utf-8"?>
<sst xmlns="http://schemas.openxmlformats.org/spreadsheetml/2006/main" count="2298" uniqueCount="586">
  <si>
    <t>рентгенолаборант</t>
  </si>
  <si>
    <t>№ п/п</t>
  </si>
  <si>
    <t xml:space="preserve">предоставляется общежитие </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</si>
  <si>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</si>
  <si>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</si>
  <si>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</si>
  <si>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</si>
  <si>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</si>
  <si>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</si>
  <si>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</si>
  <si>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</si>
  <si>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</si>
  <si>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</si>
  <si>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</si>
  <si>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</si>
  <si>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</si>
  <si>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</si>
  <si>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</si>
  <si>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</si>
  <si>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</si>
  <si>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</si>
  <si>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</si>
  <si>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</si>
  <si>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</si>
  <si>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</si>
  <si>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</si>
  <si>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</si>
  <si>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</si>
  <si>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</si>
  <si>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</si>
  <si>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</si>
  <si>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</si>
  <si>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</si>
  <si>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</si>
  <si>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</si>
  <si>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</si>
  <si>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</si>
  <si>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</si>
  <si>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</si>
  <si>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</si>
  <si>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</si>
  <si>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</si>
  <si>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</si>
  <si>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</si>
  <si>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</si>
  <si>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</si>
  <si>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</si>
  <si>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врач-бактериолог</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</si>
  <si>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</si>
  <si>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</si>
  <si>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</si>
  <si>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</si>
  <si>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</si>
  <si>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</si>
  <si>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</si>
  <si>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</si>
  <si>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</si>
  <si>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</si>
  <si>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заведующий ФАП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</si>
  <si>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</si>
  <si>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</si>
  <si>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</si>
  <si>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</si>
  <si>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</si>
  <si>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</si>
  <si>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</si>
  <si>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</si>
  <si>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</si>
  <si>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</si>
  <si>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</si>
  <si>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</si>
  <si>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</si>
  <si>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</si>
  <si>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</si>
  <si>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</si>
  <si>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</si>
  <si>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</si>
  <si>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</si>
  <si>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</si>
  <si>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врач-статистик</t>
  </si>
  <si>
    <t>врач-ортодонт</t>
  </si>
  <si>
    <t>зубной врач</t>
  </si>
  <si>
    <t>инструктор по гигиеническому воспитанию</t>
  </si>
  <si>
    <t>врач-гастроэнтеролог</t>
  </si>
  <si>
    <t>биолог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</si>
  <si>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</si>
  <si>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</si>
  <si>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</si>
  <si>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</si>
  <si>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</si>
  <si>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</si>
  <si>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</si>
  <si>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</si>
  <si>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</si>
  <si>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</si>
  <si>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</si>
  <si>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</si>
  <si>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</si>
  <si>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</si>
  <si>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</si>
  <si>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</si>
  <si>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</si>
  <si>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</si>
  <si>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</si>
  <si>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</si>
  <si>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</si>
  <si>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</si>
  <si>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</si>
  <si>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</si>
  <si>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</si>
  <si>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</si>
  <si>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</si>
  <si>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</si>
  <si>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</si>
  <si>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</si>
  <si>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</si>
  <si>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</si>
  <si>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</si>
  <si>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</si>
  <si>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</si>
  <si>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</si>
  <si>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</si>
  <si>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</si>
  <si>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</si>
  <si>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</si>
  <si>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</si>
  <si>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</si>
  <si>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</si>
  <si>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</si>
  <si>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</si>
  <si>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</si>
  <si>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</si>
  <si>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</si>
  <si>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</si>
  <si>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</si>
  <si>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</si>
  <si>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</si>
  <si>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</si>
  <si>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</si>
  <si>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</si>
  <si>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</si>
  <si>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</si>
  <si>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</si>
  <si>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</si>
  <si>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</si>
  <si>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</si>
  <si>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</si>
  <si>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</si>
  <si>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</si>
  <si>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</si>
  <si>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</si>
  <si>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</si>
  <si>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</si>
  <si>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</si>
  <si>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</si>
  <si>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</si>
  <si>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</si>
  <si>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</si>
  <si>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</si>
  <si>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</si>
  <si>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</si>
  <si>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</si>
  <si>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преподаватель зуботехнических дисциплин</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</si>
  <si>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</si>
  <si>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</si>
  <si>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</si>
  <si>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</si>
  <si>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</si>
  <si>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</si>
  <si>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</si>
  <si>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</si>
  <si>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</si>
  <si>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лаборант отделения ОВП д.Паленка</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</si>
  <si>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</si>
  <si>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</si>
  <si>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</si>
  <si>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</si>
  <si>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</si>
  <si>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</si>
  <si>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</si>
  <si>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</si>
  <si>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</si>
  <si>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</si>
  <si>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</si>
  <si>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</si>
  <si>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</si>
  <si>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</si>
  <si>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</si>
  <si>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</si>
  <si>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</si>
  <si>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</si>
  <si>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</si>
  <si>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г.Липецк, ул.Асфальтная, 23б</t>
  </si>
  <si>
    <t>врач-терапевт (д.Ольговка)</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</si>
  <si>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</si>
  <si>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</si>
  <si>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</si>
  <si>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</si>
  <si>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</si>
  <si>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</si>
  <si>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</si>
  <si>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</si>
  <si>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</si>
  <si>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</si>
  <si>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</si>
  <si>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Государственное учреждение здравоохранения "Чаплыгинская районная больница" Код 8-474-75 2-22-36, 8-4742 24-05-12 Главный врач Гальцов Андрей Юрьевич, отдел кадров Подлесных Марина Ивановна</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</si>
  <si>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</si>
  <si>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</si>
  <si>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</si>
  <si>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</si>
  <si>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</si>
  <si>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</si>
  <si>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</si>
  <si>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врач-диетолог</t>
  </si>
  <si>
    <t>младшая медицинская сестра по уходу за больными</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</si>
  <si>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</si>
  <si>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</si>
  <si>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</si>
  <si>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</si>
  <si>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</si>
  <si>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</si>
  <si>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 xml:space="preserve">медицинская сестра по приему вызовов скорой медицинской помощи </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</si>
  <si>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</si>
  <si>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</si>
  <si>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заведующий отделением-врач скорой медицинской помощи</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</si>
  <si>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</si>
  <si>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</si>
  <si>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</si>
  <si>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</si>
  <si>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</si>
  <si>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</si>
  <si>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</si>
  <si>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</si>
  <si>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</si>
  <si>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</si>
  <si>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фельдшер лаборант</t>
  </si>
  <si>
    <t>медицинский психолог</t>
  </si>
  <si>
    <t>врач-дерматовенеролог Елецкого филиала</t>
  </si>
  <si>
    <t>врач приемного отделения-врач-терапевт</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</si>
  <si>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</si>
  <si>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</si>
  <si>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</si>
  <si>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</si>
  <si>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</si>
  <si>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</si>
  <si>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</si>
  <si>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</si>
  <si>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</si>
  <si>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</si>
  <si>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</si>
  <si>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</si>
  <si>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</si>
  <si>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проживание-частная квартира,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</si>
  <si>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</si>
  <si>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</si>
  <si>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</si>
  <si>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</si>
  <si>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</si>
  <si>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</si>
  <si>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</si>
  <si>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</si>
  <si>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</si>
  <si>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</si>
  <si>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</si>
  <si>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</si>
  <si>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</si>
  <si>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</si>
  <si>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</si>
  <si>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служебное жильё</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</si>
  <si>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</si>
  <si>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</si>
  <si>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</si>
  <si>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</si>
  <si>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</si>
  <si>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</si>
  <si>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</si>
  <si>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</si>
  <si>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</si>
  <si>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</si>
  <si>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</si>
  <si>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</si>
  <si>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</si>
  <si>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</si>
  <si>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</si>
  <si>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</si>
  <si>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</si>
  <si>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</si>
  <si>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</si>
  <si>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</si>
  <si>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</si>
  <si>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</si>
  <si>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</si>
  <si>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</si>
  <si>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</si>
  <si>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</si>
  <si>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</si>
  <si>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</si>
  <si>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</si>
  <si>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</si>
  <si>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</si>
  <si>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</si>
  <si>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</si>
  <si>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</si>
  <si>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</si>
  <si>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</si>
  <si>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</si>
  <si>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</si>
  <si>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</si>
  <si>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</si>
  <si>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</si>
  <si>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</si>
  <si>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</si>
  <si>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</si>
  <si>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</si>
  <si>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</si>
  <si>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</si>
  <si>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</si>
  <si>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</si>
  <si>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</si>
  <si>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</si>
  <si>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</si>
  <si>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</si>
  <si>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</si>
  <si>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</si>
  <si>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</si>
  <si>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</si>
  <si>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</si>
  <si>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</si>
  <si>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</si>
  <si>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</si>
  <si>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</si>
  <si>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</si>
  <si>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</si>
  <si>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</si>
  <si>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</si>
  <si>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</si>
  <si>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</si>
  <si>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</si>
  <si>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</si>
  <si>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 xml:space="preserve">врач-физиотерапевт </t>
  </si>
  <si>
    <t>ООВП с.Талица</t>
  </si>
  <si>
    <t>врач-методист</t>
  </si>
  <si>
    <t>оператор технологических установок</t>
  </si>
  <si>
    <t>медицинская сестра отделения функциональной диагностики</t>
  </si>
  <si>
    <t>медицинская сестра -анестезист</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</si>
  <si>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</si>
  <si>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</si>
  <si>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</si>
  <si>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медицинская сестра диетическая </t>
  </si>
  <si>
    <t xml:space="preserve">заместитель главного врача по медицинской части </t>
  </si>
  <si>
    <t>АУП</t>
  </si>
  <si>
    <t>диспансерное отделение</t>
  </si>
  <si>
    <t xml:space="preserve">отделение эпидемиологии </t>
  </si>
  <si>
    <t>отделение лечебно-диагностической помощи и диспансеризации</t>
  </si>
  <si>
    <t>врач-радиолог</t>
  </si>
  <si>
    <t>радиологический центр</t>
  </si>
  <si>
    <t>Соловской ФАП</t>
  </si>
  <si>
    <t>Нижне-Колыбельский ФАП</t>
  </si>
  <si>
    <t>Казацкая амбулатория</t>
  </si>
  <si>
    <t>поликлиника(Каликинская участковая больница)</t>
  </si>
  <si>
    <t>врач-офтальмоолог</t>
  </si>
  <si>
    <t xml:space="preserve"> поликлиника</t>
  </si>
  <si>
    <t>поликлиника/стационар</t>
  </si>
  <si>
    <t xml:space="preserve">стационар </t>
  </si>
  <si>
    <t>Долгушинский ФАП</t>
  </si>
  <si>
    <t xml:space="preserve">отделение ОВП </t>
  </si>
  <si>
    <t>заведующий организационно-методическим кабинетом-врач-методист</t>
  </si>
  <si>
    <t>организационно-методический кабинет</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</si>
  <si>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</si>
  <si>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</si>
  <si>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</si>
  <si>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</si>
  <si>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</si>
  <si>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</si>
  <si>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</si>
  <si>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</si>
  <si>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</si>
  <si>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</si>
  <si>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</si>
  <si>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медицинская сестра кабинета врача-онколога</t>
  </si>
  <si>
    <t>медицинская сестра в кабинет ГБО</t>
  </si>
  <si>
    <t>аптека</t>
  </si>
  <si>
    <t xml:space="preserve">Фельдшер </t>
  </si>
  <si>
    <t>врач-онколог-0,25 ст.</t>
  </si>
  <si>
    <t>врач-рентгенолог на 0,5 ст.</t>
  </si>
  <si>
    <t>медицинская сестра кабинета врача-инфекциониста</t>
  </si>
  <si>
    <t>медицинская сестра или фельдшер  по приему вызовов</t>
  </si>
  <si>
    <t>заведующий отделением -врач по медицинской профилактике</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</si>
  <si>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</si>
  <si>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</si>
  <si>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</si>
  <si>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медицинская сестра палатная (постовая)</t>
  </si>
  <si>
    <t>стационар (д.Ольговка)</t>
  </si>
  <si>
    <t xml:space="preserve">медицинская сестира врача общей практики (семейного врача) ООВП </t>
  </si>
  <si>
    <t>поликлиника (с.Н.Матренка); с.Пушкино</t>
  </si>
  <si>
    <t xml:space="preserve">медицинская сестра процедурная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</si>
  <si>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</si>
  <si>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</si>
  <si>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</si>
  <si>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</si>
  <si>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</si>
  <si>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</si>
  <si>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</si>
  <si>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</si>
  <si>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</si>
  <si>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заведующий отделением -врач- анестезтолог-реаниматолог</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</si>
  <si>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</si>
  <si>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</si>
  <si>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</si>
  <si>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</si>
  <si>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</si>
  <si>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</si>
  <si>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</si>
  <si>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</si>
  <si>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</si>
  <si>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</si>
  <si>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</si>
  <si>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</si>
  <si>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</si>
  <si>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</si>
  <si>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</si>
  <si>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</si>
  <si>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</si>
  <si>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</si>
  <si>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</si>
  <si>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</si>
  <si>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</si>
  <si>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</si>
  <si>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</si>
  <si>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</si>
  <si>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</si>
  <si>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</si>
  <si>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</si>
  <si>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</si>
  <si>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</si>
  <si>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</si>
  <si>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</si>
  <si>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</si>
  <si>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</si>
  <si>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</si>
  <si>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</si>
  <si>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</si>
  <si>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</si>
  <si>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</si>
  <si>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</si>
  <si>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</si>
  <si>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</si>
  <si>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</si>
  <si>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</si>
  <si>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</si>
  <si>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</si>
  <si>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</si>
  <si>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</si>
  <si>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</si>
  <si>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</si>
  <si>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</si>
  <si>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</si>
  <si>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</si>
  <si>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</si>
  <si>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</si>
  <si>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</si>
  <si>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</si>
  <si>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</si>
  <si>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</si>
  <si>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</si>
  <si>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</si>
  <si>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</si>
  <si>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</si>
  <si>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</si>
  <si>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</si>
  <si>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</si>
  <si>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</si>
  <si>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</si>
  <si>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</si>
  <si>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</si>
  <si>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</si>
  <si>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</si>
  <si>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</si>
  <si>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</si>
  <si>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</si>
  <si>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</si>
  <si>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</si>
  <si>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</si>
  <si>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</si>
  <si>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</si>
  <si>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</si>
  <si>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</si>
  <si>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</si>
  <si>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</si>
  <si>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</si>
  <si>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</si>
  <si>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</si>
  <si>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</si>
  <si>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</si>
  <si>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</si>
  <si>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</si>
  <si>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</si>
  <si>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</si>
  <si>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</si>
  <si>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</si>
  <si>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</si>
  <si>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</si>
  <si>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01.03.2023</t>
  </si>
  <si>
    <t>ГАУЗ "Елецкая стоматологическая поликлиника"                                 г.Елец, ул.Радиотехническая, д.6                                                                    код 8-474-67 тел.2-06-64, 6-29-75                                                 Главный врач Никонов Дмитрий Викторович</t>
  </si>
  <si>
    <t>37.00</t>
  </si>
  <si>
    <t>врач-аллерголог-иммунолог</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</si>
  <si>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</si>
  <si>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 xml:space="preserve">врач-травматолог-ортопед </t>
  </si>
  <si>
    <t>врач-офтальмолог детский</t>
  </si>
  <si>
    <t>ситационар</t>
  </si>
  <si>
    <t>центр амбулаторно-онкологической помощи</t>
  </si>
  <si>
    <t>судебно-гистологическое отделение</t>
  </si>
  <si>
    <t>врач-колопроктолог</t>
  </si>
  <si>
    <t>операционный блок</t>
  </si>
  <si>
    <t>отделение  ОВП (семейной медицины)с.Талица, с.Воронец</t>
  </si>
  <si>
    <t xml:space="preserve">медицинская сестра -анестезист </t>
  </si>
  <si>
    <t>фельдшер СМП</t>
  </si>
  <si>
    <t>врач-психиатр нарколог</t>
  </si>
  <si>
    <t>инструктор методист по лечебной физкультуре</t>
  </si>
  <si>
    <t>медицинская сестра кабинета врача-хирурга</t>
  </si>
  <si>
    <t xml:space="preserve">буфетчик </t>
  </si>
  <si>
    <t>поликлиника Березнеговатский ФАП, Хворостянский ФАП, Приозеренский ФАП)</t>
  </si>
  <si>
    <t>медицинская сестра кабинета по обслуживанию детей в школах</t>
  </si>
  <si>
    <t>67500-80000</t>
  </si>
  <si>
    <t>52970-64000</t>
  </si>
  <si>
    <t>1 (на 0,5 ст.)</t>
  </si>
  <si>
    <t>32800-38000</t>
  </si>
  <si>
    <t>26600-30000</t>
  </si>
  <si>
    <t>поликлиника (на 0.5 ставки)</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</si>
  <si>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</si>
  <si>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</si>
  <si>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поликлиника (дневной стационар)</t>
  </si>
  <si>
    <t>заведующий рентгеновским отделением-врач-рентгенолог</t>
  </si>
  <si>
    <t>отделение ОВП</t>
  </si>
  <si>
    <t>офис ВП</t>
  </si>
  <si>
    <t>врач-хирург (детский)</t>
  </si>
  <si>
    <t>медицинская сестра (детское дошкольное учреждение)</t>
  </si>
  <si>
    <t>ГУЗ "Липецкая областная станция переливания крови                               г.Липецк, ул.Космонавтов, д,11а  (4742) 34-80-80, 36-62-81                                         Главный врач Мурузов Игорь Васильевич</t>
  </si>
  <si>
    <t>56,00 -58,00</t>
  </si>
  <si>
    <t>47,00-52,00</t>
  </si>
  <si>
    <t>52,00-56,00</t>
  </si>
  <si>
    <t>31,00-34,00</t>
  </si>
  <si>
    <t>от 60,00</t>
  </si>
  <si>
    <t>от 50,00</t>
  </si>
  <si>
    <t>от 20,00</t>
  </si>
  <si>
    <t>от 13,00</t>
  </si>
  <si>
    <t>от 35,00</t>
  </si>
  <si>
    <t>от 30,00</t>
  </si>
  <si>
    <t>от 16,00</t>
  </si>
  <si>
    <t>от 25,00</t>
  </si>
  <si>
    <t>от 18,00</t>
  </si>
  <si>
    <t>слесарь-сантехник</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</si>
  <si>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</si>
  <si>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</si>
  <si>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</si>
  <si>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</si>
  <si>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</si>
  <si>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</si>
  <si>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</si>
  <si>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</si>
  <si>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</si>
  <si>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</si>
  <si>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</si>
  <si>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</si>
  <si>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</si>
  <si>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</si>
  <si>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</si>
  <si>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</si>
  <si>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</si>
  <si>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</si>
  <si>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</si>
  <si>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</si>
  <si>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</si>
  <si>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</si>
  <si>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</si>
  <si>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</si>
  <si>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</si>
  <si>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</si>
  <si>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от 30,00 до 45,00</t>
  </si>
  <si>
    <t>слесарь по ремонту электрооборудования</t>
  </si>
  <si>
    <t>от 25,00 до 40,00</t>
  </si>
  <si>
    <t xml:space="preserve">кухонный рабочий </t>
  </si>
  <si>
    <t>от 19,00 до 21,00</t>
  </si>
  <si>
    <t>специалист по ремонту и обслуживанию холодтльного оборудованию</t>
  </si>
  <si>
    <t>18,00-23,00</t>
  </si>
  <si>
    <t>секретарь-машинистка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</si>
</sst>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69">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0" fontId="2"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4"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CCE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2"/>
  <sheetViews>
    <sheetView tabSelected="1" zoomScale="85" zoomScaleNormal="85" workbookViewId="0">
      <selection activeCell="N3" sqref="N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8.28515625" style="4" hidden="1" customWidth="1"/>
    <col min="9" max="9" width="71.140625" style="2" customWidth="1"/>
    <col min="10" max="10" width="20.140625" style="3" hidden="1" customWidth="1"/>
    <col min="11" max="16384" width="8.85546875" style="2"/>
  </cols>
  <sheetData>
    <row r="1" spans="1:10" ht="19.5" customHeight="1" x14ac:dyDescent="0.25">
      <c r="A1" s="67" t="s">
        <v>334</v>
      </c>
      <c r="B1" s="67"/>
      <c r="C1" s="67"/>
      <c r="D1" s="67"/>
      <c r="E1" s="67"/>
      <c r="F1" s="67"/>
      <c r="G1" s="67"/>
      <c r="H1" s="67"/>
      <c r="I1" s="67"/>
    </row>
    <row r="2" spans="1:10" ht="60.75" customHeight="1" x14ac:dyDescent="0.25">
      <c r="A2" s="67" t="s">
        <v>502</v>
      </c>
      <c r="B2" s="67"/>
      <c r="C2" s="67"/>
      <c r="D2" s="67"/>
      <c r="E2" s="67"/>
      <c r="F2" s="67"/>
      <c r="G2" s="67"/>
      <c r="H2" s="67"/>
      <c r="I2" s="67"/>
    </row>
    <row r="3" spans="1:10" ht="222.75" customHeight="1" x14ac:dyDescent="0.25">
      <c r="A3" s="1" t="s">
        <v>1</v>
      </c>
      <c r="B3" s="1" t="s">
        <v>76</v>
      </c>
      <c r="C3" s="1" t="s">
        <v>336</v>
      </c>
      <c r="D3" s="1" t="s">
        <v>274</v>
      </c>
      <c r="E3" s="1" t="s">
        <v>114</v>
      </c>
      <c r="F3" s="1" t="s">
        <v>94</v>
      </c>
      <c r="G3" s="1" t="s">
        <v>77</v>
      </c>
      <c r="H3" s="1" t="s">
        <v>501</v>
      </c>
      <c r="I3" s="1" t="s">
        <v>95</v>
      </c>
      <c r="J3" s="1" t="s">
        <v>335</v>
      </c>
    </row>
    <row r="4" spans="1:10" s="4" customFormat="1" ht="22.5" customHeight="1" x14ac:dyDescent="0.2">
      <c r="A4" s="65" t="s">
        <v>96</v>
      </c>
      <c r="B4" s="65" t="s">
        <v>209</v>
      </c>
      <c r="C4" s="56">
        <v>1</v>
      </c>
      <c r="D4" s="56" t="s">
        <v>275</v>
      </c>
      <c r="E4" s="56" t="s">
        <v>175</v>
      </c>
      <c r="F4" s="56" t="s">
        <v>116</v>
      </c>
      <c r="G4" s="56">
        <v>1</v>
      </c>
      <c r="H4" s="48">
        <v>50</v>
      </c>
      <c r="I4" s="56"/>
      <c r="J4" s="44" t="str">
        <f>CONCATENATE("INSERT INTO `medical_vacancies` (`id`, `keyOrganization`, `job`, `division`, `bet`, `measures`) VALUES (NULL, ","'",D4,"', '",E4,"', ","'",F4,"', ","'",G4,"', ","'",I4,"');")</f>
        <v>INSERT INTO `medical_vacancies` (`id`, `keyOrganization`, `job`, `division`, `bet`, `measures`) VALUES (NULL, 'lipetsk-crb', 'врач -акушер-гинеколог', 'стационар', '1', '');</v>
      </c>
    </row>
    <row r="5" spans="1:10" s="4" customFormat="1" ht="21" customHeight="1" x14ac:dyDescent="0.2">
      <c r="A5" s="65"/>
      <c r="B5" s="65"/>
      <c r="C5" s="56">
        <v>2</v>
      </c>
      <c r="D5" s="56" t="s">
        <v>275</v>
      </c>
      <c r="E5" s="56" t="s">
        <v>20</v>
      </c>
      <c r="F5" s="56" t="s">
        <v>115</v>
      </c>
      <c r="G5" s="56">
        <v>2</v>
      </c>
      <c r="H5" s="48">
        <v>66</v>
      </c>
      <c r="I5" s="56" t="s">
        <v>248</v>
      </c>
      <c r="J5" s="44" t="str">
        <f t="shared" ref="J5:J77" si="0">CONCATENATE("INSERT INTO `medical_vacancies` (`id`, `keyOrganization`, `job`, `division`, `bet`, `measures`) VALUES (NULL, ","'",D5,"', '",E5,"', ","'",F5,"', ","'",G5,"', ","'",I5,"');")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6" spans="1:10" s="4" customFormat="1" ht="21.75" customHeight="1" x14ac:dyDescent="0.2">
      <c r="A6" s="65"/>
      <c r="B6" s="65"/>
      <c r="C6" s="56">
        <v>3</v>
      </c>
      <c r="D6" s="56" t="s">
        <v>275</v>
      </c>
      <c r="E6" s="56" t="s">
        <v>37</v>
      </c>
      <c r="F6" s="56" t="s">
        <v>115</v>
      </c>
      <c r="G6" s="56">
        <v>3</v>
      </c>
      <c r="H6" s="48">
        <v>66</v>
      </c>
      <c r="I6" s="56" t="s">
        <v>248</v>
      </c>
      <c r="J6" s="44"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7" spans="1:10" s="4" customFormat="1" ht="21" customHeight="1" x14ac:dyDescent="0.2">
      <c r="A7" s="65"/>
      <c r="B7" s="65"/>
      <c r="C7" s="56">
        <v>4</v>
      </c>
      <c r="D7" s="56" t="s">
        <v>275</v>
      </c>
      <c r="E7" s="56" t="s">
        <v>15</v>
      </c>
      <c r="F7" s="56" t="s">
        <v>116</v>
      </c>
      <c r="G7" s="56">
        <v>1</v>
      </c>
      <c r="H7" s="48">
        <v>56</v>
      </c>
      <c r="I7" s="56"/>
      <c r="J7" s="44" t="str">
        <f t="shared" si="0"/>
        <v>INSERT INTO `medical_vacancies` (`id`, `keyOrganization`, `job`, `division`, `bet`, `measures`) VALUES (NULL, 'lipetsk-crb', 'врач-патологоанатом', 'стационар', '1', '');</v>
      </c>
    </row>
    <row r="8" spans="1:10" s="4" customFormat="1" ht="19.5" customHeight="1" x14ac:dyDescent="0.2">
      <c r="A8" s="65"/>
      <c r="B8" s="65"/>
      <c r="C8" s="56">
        <v>5</v>
      </c>
      <c r="D8" s="56" t="s">
        <v>275</v>
      </c>
      <c r="E8" s="56" t="s">
        <v>83</v>
      </c>
      <c r="F8" s="56" t="s">
        <v>115</v>
      </c>
      <c r="G8" s="56">
        <v>1</v>
      </c>
      <c r="H8" s="48">
        <v>50</v>
      </c>
      <c r="I8" s="56"/>
      <c r="J8" s="44" t="str">
        <f t="shared" si="0"/>
        <v>INSERT INTO `medical_vacancies` (`id`, `keyOrganization`, `job`, `division`, `bet`, `measures`) VALUES (NULL, 'lipetsk-crb', 'врач-гастроэнтеролог', 'поликлиника', '1', '');</v>
      </c>
    </row>
    <row r="9" spans="1:10" s="4" customFormat="1" ht="19.5" customHeight="1" x14ac:dyDescent="0.2">
      <c r="A9" s="65"/>
      <c r="B9" s="65"/>
      <c r="C9" s="56">
        <v>6</v>
      </c>
      <c r="D9" s="56" t="s">
        <v>275</v>
      </c>
      <c r="E9" s="56" t="s">
        <v>9</v>
      </c>
      <c r="F9" s="56" t="s">
        <v>116</v>
      </c>
      <c r="G9" s="56">
        <v>2</v>
      </c>
      <c r="H9" s="48">
        <v>57</v>
      </c>
      <c r="I9" s="56"/>
      <c r="J9" s="44" t="str">
        <f t="shared" si="0"/>
        <v>INSERT INTO `medical_vacancies` (`id`, `keyOrganization`, `job`, `division`, `bet`, `measures`) VALUES (NULL, 'lipetsk-crb', 'врач-невролог', 'стационар', '2', '');</v>
      </c>
    </row>
    <row r="10" spans="1:10" s="4" customFormat="1" ht="37.5" customHeight="1" x14ac:dyDescent="0.2">
      <c r="A10" s="65"/>
      <c r="B10" s="65"/>
      <c r="C10" s="56">
        <v>7</v>
      </c>
      <c r="D10" s="56" t="s">
        <v>275</v>
      </c>
      <c r="E10" s="56" t="s">
        <v>18</v>
      </c>
      <c r="F10" s="56" t="s">
        <v>115</v>
      </c>
      <c r="G10" s="56">
        <v>1</v>
      </c>
      <c r="H10" s="48">
        <v>48</v>
      </c>
      <c r="I10" s="56" t="s">
        <v>248</v>
      </c>
      <c r="J10" s="44"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1" spans="1:10" s="4" customFormat="1" ht="19.5" customHeight="1" x14ac:dyDescent="0.2">
      <c r="A11" s="65"/>
      <c r="B11" s="65"/>
      <c r="C11" s="56">
        <v>8</v>
      </c>
      <c r="D11" s="56" t="s">
        <v>275</v>
      </c>
      <c r="E11" s="56" t="s">
        <v>44</v>
      </c>
      <c r="F11" s="56" t="s">
        <v>179</v>
      </c>
      <c r="G11" s="56">
        <v>1</v>
      </c>
      <c r="H11" s="48">
        <v>47</v>
      </c>
      <c r="I11" s="56"/>
      <c r="J11" s="44" t="str">
        <f t="shared" si="0"/>
        <v>INSERT INTO `medical_vacancies` (`id`, `keyOrganization`, `job`, `division`, `bet`, `measures`) VALUES (NULL, 'lipetsk-crb', 'врач клинической лабораторной диагностики', 'клинико-диагностическая лаборатория', '1', '');</v>
      </c>
    </row>
    <row r="12" spans="1:10" s="4" customFormat="1" ht="19.5" customHeight="1" x14ac:dyDescent="0.2">
      <c r="A12" s="65"/>
      <c r="B12" s="65"/>
      <c r="C12" s="56">
        <v>9</v>
      </c>
      <c r="D12" s="56" t="s">
        <v>275</v>
      </c>
      <c r="E12" s="56" t="s">
        <v>31</v>
      </c>
      <c r="F12" s="56" t="s">
        <v>115</v>
      </c>
      <c r="G12" s="56">
        <v>1</v>
      </c>
      <c r="H12" s="48">
        <v>48</v>
      </c>
      <c r="I12" s="56"/>
      <c r="J12" s="44" t="str">
        <f t="shared" si="0"/>
        <v>INSERT INTO `medical_vacancies` (`id`, `keyOrganization`, `job`, `division`, `bet`, `measures`) VALUES (NULL, 'lipetsk-crb', 'врач-хирург', 'поликлиника', '1', '');</v>
      </c>
    </row>
    <row r="13" spans="1:10" s="4" customFormat="1" ht="19.5" customHeight="1" x14ac:dyDescent="0.2">
      <c r="A13" s="65"/>
      <c r="B13" s="65"/>
      <c r="C13" s="56">
        <v>10</v>
      </c>
      <c r="D13" s="56" t="s">
        <v>275</v>
      </c>
      <c r="E13" s="56" t="s">
        <v>24</v>
      </c>
      <c r="F13" s="56" t="s">
        <v>127</v>
      </c>
      <c r="G13" s="56">
        <v>4</v>
      </c>
      <c r="H13" s="48">
        <v>50</v>
      </c>
      <c r="I13" s="56"/>
      <c r="J13" s="44" t="str">
        <f t="shared" si="0"/>
        <v>INSERT INTO `medical_vacancies` (`id`, `keyOrganization`, `job`, `division`, `bet`, `measures`) VALUES (NULL, 'lipetsk-crb', 'врач-кардиолог', 'стационар, поликлиника', '4', '');</v>
      </c>
    </row>
    <row r="14" spans="1:10" s="4" customFormat="1" ht="19.5" customHeight="1" x14ac:dyDescent="0.2">
      <c r="A14" s="65"/>
      <c r="B14" s="65"/>
      <c r="C14" s="56">
        <v>11</v>
      </c>
      <c r="D14" s="56" t="s">
        <v>275</v>
      </c>
      <c r="E14" s="56" t="s">
        <v>31</v>
      </c>
      <c r="F14" s="56" t="s">
        <v>116</v>
      </c>
      <c r="G14" s="56">
        <v>2</v>
      </c>
      <c r="H14" s="48">
        <v>57</v>
      </c>
      <c r="I14" s="56"/>
      <c r="J14" s="44" t="str">
        <f t="shared" si="0"/>
        <v>INSERT INTO `medical_vacancies` (`id`, `keyOrganization`, `job`, `division`, `bet`, `measures`) VALUES (NULL, 'lipetsk-crb', 'врач-хирург', 'стационар', '2', '');</v>
      </c>
    </row>
    <row r="15" spans="1:10" s="4" customFormat="1" ht="19.5" customHeight="1" x14ac:dyDescent="0.2">
      <c r="A15" s="65"/>
      <c r="B15" s="65"/>
      <c r="C15" s="56">
        <v>12</v>
      </c>
      <c r="D15" s="56" t="s">
        <v>275</v>
      </c>
      <c r="E15" s="56" t="s">
        <v>35</v>
      </c>
      <c r="F15" s="56" t="s">
        <v>116</v>
      </c>
      <c r="G15" s="56">
        <v>1</v>
      </c>
      <c r="H15" s="48">
        <v>51</v>
      </c>
      <c r="I15" s="56"/>
      <c r="J15" s="44" t="str">
        <f t="shared" si="0"/>
        <v>INSERT INTO `medical_vacancies` (`id`, `keyOrganization`, `job`, `division`, `bet`, `measures`) VALUES (NULL, 'lipetsk-crb', 'врач скорой медицинской помощи', 'стационар', '1', '');</v>
      </c>
    </row>
    <row r="16" spans="1:10" s="4" customFormat="1" ht="19.5" customHeight="1" x14ac:dyDescent="0.2">
      <c r="A16" s="65"/>
      <c r="B16" s="65"/>
      <c r="C16" s="56">
        <v>13</v>
      </c>
      <c r="D16" s="56" t="s">
        <v>275</v>
      </c>
      <c r="E16" s="56" t="s">
        <v>23</v>
      </c>
      <c r="F16" s="56" t="s">
        <v>116</v>
      </c>
      <c r="G16" s="56">
        <v>2</v>
      </c>
      <c r="H16" s="48">
        <v>61</v>
      </c>
      <c r="I16" s="56" t="s">
        <v>248</v>
      </c>
      <c r="J16" s="44" t="str">
        <f t="shared" si="0"/>
        <v>INSERT INTO `medical_vacancies` (`id`, `keyOrganization`, `job`, `division`, `bet`, `measures`) VALUES (NULL, 'lipetsk-crb',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7" spans="1:10" s="4" customFormat="1" ht="19.5" customHeight="1" x14ac:dyDescent="0.2">
      <c r="A17" s="65"/>
      <c r="B17" s="65"/>
      <c r="C17" s="56">
        <v>14</v>
      </c>
      <c r="D17" s="56" t="s">
        <v>275</v>
      </c>
      <c r="E17" s="56" t="s">
        <v>84</v>
      </c>
      <c r="F17" s="56" t="s">
        <v>188</v>
      </c>
      <c r="G17" s="56">
        <v>1</v>
      </c>
      <c r="H17" s="48">
        <v>47</v>
      </c>
      <c r="I17" s="56"/>
      <c r="J17" s="44" t="e">
        <f>CONCATENATE("INSERT INTO `medical_vacancies` (`id`, `keyOrganization`, `job`, `division`, `bet`, `measures`) VALUES (NULL, ","'",D17,"', '",#REF!,"', ","'",#REF!,"', ","'",#REF!,"', ","'",I17,"');")</f>
        <v>#REF!</v>
      </c>
    </row>
    <row r="18" spans="1:10" s="4" customFormat="1" ht="19.5" customHeight="1" x14ac:dyDescent="0.2">
      <c r="A18" s="65"/>
      <c r="B18" s="65"/>
      <c r="C18" s="56">
        <v>15</v>
      </c>
      <c r="D18" s="56" t="s">
        <v>275</v>
      </c>
      <c r="E18" s="56" t="s">
        <v>339</v>
      </c>
      <c r="F18" s="56" t="s">
        <v>116</v>
      </c>
      <c r="G18" s="56">
        <v>1</v>
      </c>
      <c r="H18" s="48">
        <v>50</v>
      </c>
      <c r="I18" s="56"/>
      <c r="J18" s="44" t="str">
        <f>CONCATENATE("INSERT INTO `medical_vacancies` (`id`, `keyOrganization`, `job`, `division`, `bet`, `measures`) VALUES (NULL, ","'",D18,"', '",E17,"', ","'",F17,"', ","'",G17,"', ","'",I18,"');")</f>
        <v>INSERT INTO `medical_vacancies` (`id`, `keyOrganization`, `job`, `division`, `bet`, `measures`) VALUES (NULL, 'lipetsk-crb', 'биолог', 'клиническая лабораторная диагностика', '1', '');</v>
      </c>
    </row>
    <row r="19" spans="1:10" s="4" customFormat="1" ht="19.5" customHeight="1" x14ac:dyDescent="0.2">
      <c r="A19" s="65"/>
      <c r="B19" s="65"/>
      <c r="C19" s="56">
        <v>16</v>
      </c>
      <c r="D19" s="56" t="s">
        <v>275</v>
      </c>
      <c r="E19" s="56" t="s">
        <v>7</v>
      </c>
      <c r="F19" s="56" t="s">
        <v>116</v>
      </c>
      <c r="G19" s="56">
        <v>1</v>
      </c>
      <c r="H19" s="48">
        <v>50</v>
      </c>
      <c r="I19" s="56"/>
      <c r="J19" s="44" t="str">
        <f>CONCATENATE("INSERT INTO `medical_vacancies` (`id`, `keyOrganization`, `job`, `division`, `bet`, `measures`) VALUES (NULL, ","'",D19,"', '",E18,"', ","'",F18,"', ","'",G18,"', ","'",I19,"');")</f>
        <v>INSERT INTO `medical_vacancies` (`id`, `keyOrganization`, `job`, `division`, `bet`, `measures`) VALUES (NULL, 'lipetsk-crb', 'врач-физиотерапевт ', 'стационар', '1', '');</v>
      </c>
    </row>
    <row r="20" spans="1:10" s="4" customFormat="1" ht="19.5" customHeight="1" x14ac:dyDescent="0.2">
      <c r="A20" s="65"/>
      <c r="B20" s="65"/>
      <c r="C20" s="56">
        <v>17</v>
      </c>
      <c r="D20" s="56" t="s">
        <v>275</v>
      </c>
      <c r="E20" s="56" t="s">
        <v>117</v>
      </c>
      <c r="F20" s="56" t="s">
        <v>116</v>
      </c>
      <c r="G20" s="56">
        <v>1</v>
      </c>
      <c r="H20" s="48">
        <v>50</v>
      </c>
      <c r="I20" s="56"/>
      <c r="J20" s="44" t="str">
        <f>CONCATENATE("INSERT INTO `medical_vacancies` (`id`, `keyOrganization`, `job`, `division`, `bet`, `measures`) VALUES (NULL, ","'",D20,"', '",E19,"', ","'",F19,"', ","'",G19,"', ","'",I20,"');")</f>
        <v>INSERT INTO `medical_vacancies` (`id`, `keyOrganization`, `job`, `division`, `bet`, `measures`) VALUES (NULL, 'lipetsk-crb', 'врач функциональной диагностики', 'стационар', '1', '');</v>
      </c>
    </row>
    <row r="21" spans="1:10" s="4" customFormat="1" ht="19.5" customHeight="1" x14ac:dyDescent="0.2">
      <c r="A21" s="65"/>
      <c r="B21" s="65"/>
      <c r="C21" s="56">
        <v>18</v>
      </c>
      <c r="D21" s="56" t="s">
        <v>275</v>
      </c>
      <c r="E21" s="56" t="s">
        <v>380</v>
      </c>
      <c r="F21" s="56" t="s">
        <v>116</v>
      </c>
      <c r="G21" s="56">
        <v>1</v>
      </c>
      <c r="H21" s="48">
        <v>30</v>
      </c>
      <c r="I21" s="56"/>
      <c r="J21" s="44" t="str">
        <f>CONCATENATE("INSERT INTO `medical_vacancies` (`id`, `keyOrganization`, `job`, `division`, `bet`, `measures`) VALUES (NULL, ","'",D21,"', '",E20,"', ","'",F20,"', ","'",G20,"', ","'",I21,"');")</f>
        <v>INSERT INTO `medical_vacancies` (`id`, `keyOrganization`, `job`, `division`, `bet`, `measures`) VALUES (NULL, 'lipetsk-crb', 'врач ультразвуковой диагностики', 'стационар', '1', '');</v>
      </c>
    </row>
    <row r="22" spans="1:10" s="4" customFormat="1" ht="19.5" customHeight="1" x14ac:dyDescent="0.2">
      <c r="A22" s="65"/>
      <c r="B22" s="65"/>
      <c r="C22" s="56"/>
      <c r="D22" s="56"/>
      <c r="E22" s="56" t="s">
        <v>234</v>
      </c>
      <c r="F22" s="56" t="s">
        <v>116</v>
      </c>
      <c r="G22" s="56">
        <v>2</v>
      </c>
      <c r="H22" s="48">
        <v>28</v>
      </c>
      <c r="I22" s="56"/>
      <c r="J22" s="44"/>
    </row>
    <row r="23" spans="1:10" s="4" customFormat="1" ht="19.5" customHeight="1" x14ac:dyDescent="0.2">
      <c r="A23" s="65"/>
      <c r="B23" s="65"/>
      <c r="C23" s="56"/>
      <c r="D23" s="56"/>
      <c r="E23" s="56" t="s">
        <v>345</v>
      </c>
      <c r="F23" s="56" t="s">
        <v>152</v>
      </c>
      <c r="G23" s="56">
        <v>2</v>
      </c>
      <c r="H23" s="48">
        <v>30</v>
      </c>
      <c r="I23" s="56"/>
      <c r="J23" s="44"/>
    </row>
    <row r="24" spans="1:10" s="4" customFormat="1" ht="19.5" customHeight="1" x14ac:dyDescent="0.2">
      <c r="A24" s="65"/>
      <c r="B24" s="65"/>
      <c r="C24" s="56"/>
      <c r="D24" s="56"/>
      <c r="E24" s="56" t="s">
        <v>0</v>
      </c>
      <c r="F24" s="56" t="s">
        <v>116</v>
      </c>
      <c r="G24" s="56">
        <v>1</v>
      </c>
      <c r="H24" s="48">
        <v>30</v>
      </c>
      <c r="I24" s="56"/>
      <c r="J24" s="55"/>
    </row>
    <row r="25" spans="1:10" s="4" customFormat="1" ht="19.5" customHeight="1" x14ac:dyDescent="0.2">
      <c r="A25" s="65"/>
      <c r="B25" s="65"/>
      <c r="C25" s="56"/>
      <c r="D25" s="56"/>
      <c r="E25" s="56" t="s">
        <v>150</v>
      </c>
      <c r="F25" s="56" t="s">
        <v>381</v>
      </c>
      <c r="G25" s="56">
        <v>1</v>
      </c>
      <c r="H25" s="48">
        <v>39.5</v>
      </c>
      <c r="I25" s="56"/>
      <c r="J25" s="55"/>
    </row>
    <row r="26" spans="1:10" s="4" customFormat="1" ht="19.5" customHeight="1" x14ac:dyDescent="0.2">
      <c r="A26" s="65"/>
      <c r="B26" s="65"/>
      <c r="C26" s="56"/>
      <c r="D26" s="56"/>
      <c r="E26" s="56" t="s">
        <v>156</v>
      </c>
      <c r="F26" s="56" t="s">
        <v>116</v>
      </c>
      <c r="G26" s="56">
        <v>1</v>
      </c>
      <c r="H26" s="48">
        <v>25</v>
      </c>
      <c r="I26" s="56"/>
      <c r="J26" s="55"/>
    </row>
    <row r="27" spans="1:10" s="4" customFormat="1" ht="19.5" customHeight="1" x14ac:dyDescent="0.2">
      <c r="A27" s="65"/>
      <c r="B27" s="65"/>
      <c r="C27" s="56">
        <v>19</v>
      </c>
      <c r="D27" s="56" t="s">
        <v>275</v>
      </c>
      <c r="E27" s="5" t="s">
        <v>520</v>
      </c>
      <c r="F27" s="5" t="s">
        <v>363</v>
      </c>
      <c r="G27" s="5">
        <v>1</v>
      </c>
      <c r="H27" s="48">
        <v>20</v>
      </c>
      <c r="I27" s="56"/>
      <c r="J27" s="44" t="str">
        <f>CONCATENATE("INSERT INTO `medical_vacancies` (`id`, `keyOrganization`, `job`, `division`, `bet`, `measures`) VALUES (NULL, ","'",D27,"', '",E23,"', ","'",F23,"', ","'",G23,"', ","'",I27,"');")</f>
        <v>INSERT INTO `medical_vacancies` (`id`, `keyOrganization`, `job`, `division`, `bet`, `measures`) VALUES (NULL, 'lipetsk-crb', 'операционная медицинская сестра ', ' стационар', '2', '');</v>
      </c>
    </row>
    <row r="28" spans="1:10" s="4" customFormat="1" ht="19.5" customHeight="1" x14ac:dyDescent="0.25">
      <c r="A28" s="65"/>
      <c r="B28" s="65"/>
      <c r="C28" s="56">
        <v>20</v>
      </c>
      <c r="D28" s="56" t="s">
        <v>275</v>
      </c>
      <c r="I28" s="56"/>
      <c r="J28" s="44" t="str">
        <f>CONCATENATE("INSERT INTO `medical_vacancies` (`id`, `keyOrganization`, `job`, `division`, `bet`, `measures`) VALUES (NULL, ","'",D28,"', '",E25,"', ","'",F25,"', ","'",G25,"', ","'",I28,"');")</f>
        <v>INSERT INTO `medical_vacancies` (`id`, `keyOrganization`, `job`, `division`, `bet`, `measures`) VALUES (NULL, 'lipetsk-crb', 'фармацевт', 'аптека', '1', '');</v>
      </c>
    </row>
    <row r="29" spans="1:10" s="4" customFormat="1" ht="19.5" customHeight="1" x14ac:dyDescent="0.2">
      <c r="A29" s="65" t="s">
        <v>97</v>
      </c>
      <c r="B29" s="65" t="s">
        <v>98</v>
      </c>
      <c r="C29" s="56">
        <v>21</v>
      </c>
      <c r="D29" s="56" t="s">
        <v>276</v>
      </c>
      <c r="E29" s="56" t="s">
        <v>20</v>
      </c>
      <c r="F29" s="56" t="s">
        <v>115</v>
      </c>
      <c r="G29" s="56">
        <v>2</v>
      </c>
      <c r="H29" s="48">
        <v>64.5</v>
      </c>
      <c r="I29" s="56" t="s">
        <v>248</v>
      </c>
      <c r="J29" s="44"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30" spans="1:10" s="4" customFormat="1" ht="19.5" customHeight="1" x14ac:dyDescent="0.2">
      <c r="A30" s="65"/>
      <c r="B30" s="65"/>
      <c r="C30" s="56"/>
      <c r="D30" s="56"/>
      <c r="E30" s="56" t="s">
        <v>21</v>
      </c>
      <c r="F30" s="56" t="s">
        <v>509</v>
      </c>
      <c r="G30" s="56">
        <v>1</v>
      </c>
      <c r="H30" s="48">
        <v>83.07</v>
      </c>
      <c r="I30" s="56"/>
      <c r="J30" s="52"/>
    </row>
    <row r="31" spans="1:10" s="4" customFormat="1" ht="19.5" customHeight="1" x14ac:dyDescent="0.2">
      <c r="A31" s="65"/>
      <c r="B31" s="65"/>
      <c r="C31" s="56">
        <v>24</v>
      </c>
      <c r="D31" s="56" t="s">
        <v>276</v>
      </c>
      <c r="E31" s="56" t="s">
        <v>21</v>
      </c>
      <c r="F31" s="56" t="s">
        <v>388</v>
      </c>
      <c r="G31" s="56">
        <v>3</v>
      </c>
      <c r="H31" s="48">
        <v>50</v>
      </c>
      <c r="I31" s="56"/>
      <c r="J31" s="44" t="str">
        <f t="shared" si="0"/>
        <v>INSERT INTO `medical_vacancies` (`id`, `keyOrganization`, `job`, `division`, `bet`, `measures`) VALUES (NULL, 'lipetsk-gor-bolnitsa-sokol', 'врач-акушер-гинеколог', 'женская консультация', '3', '');</v>
      </c>
    </row>
    <row r="32" spans="1:10" s="4" customFormat="1" ht="19.5" customHeight="1" x14ac:dyDescent="0.2">
      <c r="A32" s="65"/>
      <c r="B32" s="65"/>
      <c r="C32" s="56">
        <v>27</v>
      </c>
      <c r="D32" s="56" t="s">
        <v>276</v>
      </c>
      <c r="E32" s="56" t="s">
        <v>18</v>
      </c>
      <c r="F32" s="56" t="s">
        <v>510</v>
      </c>
      <c r="G32" s="56">
        <v>1</v>
      </c>
      <c r="H32" s="48">
        <v>53</v>
      </c>
      <c r="I32" s="56" t="s">
        <v>248</v>
      </c>
      <c r="J32" s="44"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33" spans="1:10" s="4" customFormat="1" ht="19.5" customHeight="1" x14ac:dyDescent="0.2">
      <c r="A33" s="65"/>
      <c r="B33" s="65"/>
      <c r="C33" s="56">
        <v>28</v>
      </c>
      <c r="D33" s="56" t="s">
        <v>276</v>
      </c>
      <c r="E33" s="56" t="s">
        <v>346</v>
      </c>
      <c r="F33" s="56" t="s">
        <v>116</v>
      </c>
      <c r="G33" s="56">
        <v>1</v>
      </c>
      <c r="H33" s="48">
        <v>16.239999999999998</v>
      </c>
      <c r="I33" s="56"/>
      <c r="J33" s="44" t="str">
        <f t="shared" si="0"/>
        <v>INSERT INTO `medical_vacancies` (`id`, `keyOrganization`, `job`, `division`, `bet`, `measures`) VALUES (NULL, 'lipetsk-gor-bolnitsa-sokol', 'медицинская сестра стерилизационной ', 'стационар', '1', '');</v>
      </c>
    </row>
    <row r="34" spans="1:10" s="4" customFormat="1" ht="19.5" customHeight="1" x14ac:dyDescent="0.2">
      <c r="A34" s="65"/>
      <c r="B34" s="65"/>
      <c r="C34" s="56"/>
      <c r="D34" s="56"/>
      <c r="E34" s="56" t="s">
        <v>39</v>
      </c>
      <c r="F34" s="56" t="s">
        <v>116</v>
      </c>
      <c r="G34" s="56">
        <v>2</v>
      </c>
      <c r="H34" s="48">
        <v>37.700000000000003</v>
      </c>
      <c r="I34" s="56"/>
      <c r="J34" s="44"/>
    </row>
    <row r="35" spans="1:10" s="4" customFormat="1" ht="19.5" customHeight="1" x14ac:dyDescent="0.2">
      <c r="A35" s="65"/>
      <c r="B35" s="65"/>
      <c r="C35" s="56"/>
      <c r="D35" s="56"/>
      <c r="E35" s="56" t="s">
        <v>347</v>
      </c>
      <c r="F35" s="56" t="s">
        <v>116</v>
      </c>
      <c r="G35" s="56">
        <v>1</v>
      </c>
      <c r="H35" s="48">
        <v>26.2</v>
      </c>
      <c r="I35" s="56"/>
      <c r="J35" s="44"/>
    </row>
    <row r="36" spans="1:10" s="4" customFormat="1" ht="19.5" customHeight="1" x14ac:dyDescent="0.2">
      <c r="A36" s="65"/>
      <c r="B36" s="65"/>
      <c r="C36" s="56">
        <v>29</v>
      </c>
      <c r="D36" s="56" t="s">
        <v>276</v>
      </c>
      <c r="E36" s="56" t="s">
        <v>40</v>
      </c>
      <c r="F36" s="56" t="s">
        <v>116</v>
      </c>
      <c r="G36" s="56">
        <v>5</v>
      </c>
      <c r="H36" s="48">
        <v>32</v>
      </c>
      <c r="I36" s="56"/>
      <c r="J36" s="44" t="str">
        <f t="shared" si="0"/>
        <v>INSERT INTO `medical_vacancies` (`id`, `keyOrganization`, `job`, `division`, `bet`, `measures`) VALUES (NULL, 'lipetsk-gor-bolnitsa-sokol', 'медицинская сестра ', 'стационар', '5', '');</v>
      </c>
    </row>
    <row r="37" spans="1:10" s="4" customFormat="1" ht="19.5" customHeight="1" x14ac:dyDescent="0.2">
      <c r="A37" s="65"/>
      <c r="B37" s="65"/>
      <c r="C37" s="56">
        <v>30</v>
      </c>
      <c r="D37" s="56" t="s">
        <v>276</v>
      </c>
      <c r="E37" s="56" t="s">
        <v>36</v>
      </c>
      <c r="F37" s="56" t="s">
        <v>115</v>
      </c>
      <c r="G37" s="56">
        <v>2</v>
      </c>
      <c r="H37" s="48">
        <v>48.8</v>
      </c>
      <c r="I37" s="56"/>
      <c r="J37" s="44" t="str">
        <f t="shared" si="0"/>
        <v>INSERT INTO `medical_vacancies` (`id`, `keyOrganization`, `job`, `division`, `bet`, `measures`) VALUES (NULL, 'lipetsk-gor-bolnitsa-sokol', 'медицинская сестра участковая', 'поликлиника', '2', '');</v>
      </c>
    </row>
    <row r="38" spans="1:10" s="4" customFormat="1" ht="19.5" customHeight="1" x14ac:dyDescent="0.2">
      <c r="A38" s="65"/>
      <c r="B38" s="65"/>
      <c r="C38" s="56">
        <v>31</v>
      </c>
      <c r="D38" s="56" t="s">
        <v>276</v>
      </c>
      <c r="E38" s="56" t="s">
        <v>82</v>
      </c>
      <c r="F38" s="56" t="s">
        <v>115</v>
      </c>
      <c r="G38" s="56">
        <v>1</v>
      </c>
      <c r="H38" s="48">
        <v>16.239999999999998</v>
      </c>
      <c r="I38" s="56"/>
      <c r="J38" s="44" t="str">
        <f t="shared" si="0"/>
        <v>INSERT INTO `medical_vacancies` (`id`, `keyOrganization`, `job`, `division`, `bet`, `measures`) VALUES (NULL, 'lipetsk-gor-bolnitsa-sokol', 'инструктор по гигиеническому воспитанию', 'поликлиника', '1', '');</v>
      </c>
    </row>
    <row r="39" spans="1:10" s="4" customFormat="1" ht="19.5" customHeight="1" x14ac:dyDescent="0.2">
      <c r="A39" s="65"/>
      <c r="B39" s="65"/>
      <c r="C39" s="56">
        <v>32</v>
      </c>
      <c r="D39" s="56" t="s">
        <v>276</v>
      </c>
      <c r="E39" s="56" t="s">
        <v>73</v>
      </c>
      <c r="F39" s="56" t="s">
        <v>116</v>
      </c>
      <c r="G39" s="56">
        <v>1</v>
      </c>
      <c r="H39" s="48">
        <v>16.239999999999998</v>
      </c>
      <c r="I39" s="56"/>
      <c r="J39" s="44" t="str">
        <f t="shared" si="0"/>
        <v>INSERT INTO `medical_vacancies` (`id`, `keyOrganization`, `job`, `division`, `bet`, `measures`) VALUES (NULL, 'lipetsk-gor-bolnitsa-sokol', 'буфетчик', 'стационар', '1', '');</v>
      </c>
    </row>
    <row r="40" spans="1:10" s="4" customFormat="1" ht="19.5" customHeight="1" x14ac:dyDescent="0.2">
      <c r="A40" s="65"/>
      <c r="B40" s="65"/>
      <c r="C40" s="56">
        <v>33</v>
      </c>
      <c r="D40" s="56" t="s">
        <v>276</v>
      </c>
      <c r="E40" s="56" t="s">
        <v>156</v>
      </c>
      <c r="F40" s="56" t="s">
        <v>116</v>
      </c>
      <c r="G40" s="56">
        <v>2</v>
      </c>
      <c r="H40" s="48">
        <v>25</v>
      </c>
      <c r="I40" s="56"/>
      <c r="J40" s="44" t="str">
        <f t="shared" si="0"/>
        <v>INSERT INTO `medical_vacancies` (`id`, `keyOrganization`, `job`, `division`, `bet`, `measures`) VALUES (NULL, 'lipetsk-gor-bolnitsa-sokol', 'санитарка', 'стационар', '2', '');</v>
      </c>
    </row>
    <row r="41" spans="1:10" s="4" customFormat="1" ht="19.5" customHeight="1" x14ac:dyDescent="0.2">
      <c r="A41" s="65"/>
      <c r="B41" s="65"/>
      <c r="C41" s="56">
        <v>34</v>
      </c>
      <c r="D41" s="56" t="s">
        <v>276</v>
      </c>
      <c r="E41" s="56" t="s">
        <v>89</v>
      </c>
      <c r="F41" s="56" t="s">
        <v>116</v>
      </c>
      <c r="G41" s="56">
        <v>2</v>
      </c>
      <c r="H41" s="48">
        <v>16.239999999999998</v>
      </c>
      <c r="I41" s="56"/>
      <c r="J41" s="44" t="str">
        <f t="shared" si="0"/>
        <v>INSERT INTO `medical_vacancies` (`id`, `keyOrganization`, `job`, `division`, `bet`, `measures`) VALUES (NULL, 'lipetsk-gor-bolnitsa-sokol', 'уборщик  служебных помещений', 'стационар', '2', '');</v>
      </c>
    </row>
    <row r="42" spans="1:10" s="4" customFormat="1" ht="19.5" customHeight="1" x14ac:dyDescent="0.2">
      <c r="A42" s="65"/>
      <c r="B42" s="65"/>
      <c r="C42" s="56">
        <v>36</v>
      </c>
      <c r="D42" s="56" t="s">
        <v>276</v>
      </c>
      <c r="E42" s="56" t="s">
        <v>88</v>
      </c>
      <c r="F42" s="56" t="s">
        <v>116</v>
      </c>
      <c r="G42" s="56">
        <v>1</v>
      </c>
      <c r="H42" s="48">
        <v>25</v>
      </c>
      <c r="I42" s="56"/>
      <c r="J42" s="44" t="str">
        <f t="shared" si="0"/>
        <v>INSERT INTO `medical_vacancies` (`id`, `keyOrganization`, `job`, `division`, `bet`, `measures`) VALUES (NULL, 'lipetsk-gor-bolnitsa-sokol', 'монтажник санитарно-технических систем и  оборудования', 'стационар', '1', '');</v>
      </c>
    </row>
    <row r="43" spans="1:10" s="4" customFormat="1" ht="19.5" customHeight="1" x14ac:dyDescent="0.2">
      <c r="A43" s="65">
        <v>3</v>
      </c>
      <c r="B43" s="65" t="s">
        <v>99</v>
      </c>
      <c r="C43" s="56">
        <v>37</v>
      </c>
      <c r="D43" s="56" t="s">
        <v>277</v>
      </c>
      <c r="E43" s="56" t="s">
        <v>126</v>
      </c>
      <c r="F43" s="56" t="s">
        <v>115</v>
      </c>
      <c r="G43" s="56">
        <v>3</v>
      </c>
      <c r="H43" s="48">
        <v>37.75</v>
      </c>
      <c r="I43" s="56" t="s">
        <v>248</v>
      </c>
      <c r="J43" s="44"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4" spans="1:10" s="4" customFormat="1" ht="19.5" customHeight="1" x14ac:dyDescent="0.2">
      <c r="A44" s="65"/>
      <c r="B44" s="65"/>
      <c r="C44" s="56"/>
      <c r="D44" s="56"/>
      <c r="E44" s="56" t="s">
        <v>21</v>
      </c>
      <c r="F44" s="56" t="s">
        <v>115</v>
      </c>
      <c r="G44" s="56">
        <v>3</v>
      </c>
      <c r="H44" s="48">
        <v>31.59</v>
      </c>
      <c r="I44" s="56"/>
      <c r="J44" s="44"/>
    </row>
    <row r="45" spans="1:10" s="4" customFormat="1" ht="19.5" customHeight="1" x14ac:dyDescent="0.2">
      <c r="A45" s="65"/>
      <c r="B45" s="65"/>
      <c r="C45" s="56">
        <v>38</v>
      </c>
      <c r="D45" s="56" t="s">
        <v>277</v>
      </c>
      <c r="E45" s="56" t="s">
        <v>21</v>
      </c>
      <c r="F45" s="56" t="s">
        <v>116</v>
      </c>
      <c r="G45" s="56">
        <v>4</v>
      </c>
      <c r="H45" s="48">
        <v>32.340000000000003</v>
      </c>
      <c r="I45" s="56"/>
      <c r="J45" s="44" t="str">
        <f t="shared" si="0"/>
        <v>INSERT INTO `medical_vacancies` (`id`, `keyOrganization`, `job`, `division`, `bet`, `measures`) VALUES (NULL, 'lipetsk-med', 'врач-акушер-гинеколог', 'стационар', '4', '');</v>
      </c>
    </row>
    <row r="46" spans="1:10" s="4" customFormat="1" ht="19.5" customHeight="1" x14ac:dyDescent="0.2">
      <c r="A46" s="65"/>
      <c r="B46" s="65"/>
      <c r="C46" s="56">
        <v>39</v>
      </c>
      <c r="D46" s="56" t="s">
        <v>277</v>
      </c>
      <c r="E46" s="56" t="s">
        <v>23</v>
      </c>
      <c r="F46" s="56" t="s">
        <v>116</v>
      </c>
      <c r="G46" s="56">
        <v>9</v>
      </c>
      <c r="H46" s="48">
        <v>50.31</v>
      </c>
      <c r="I46" s="56" t="s">
        <v>248</v>
      </c>
      <c r="J46" s="44" t="str">
        <f t="shared" si="0"/>
        <v>INSERT INTO `medical_vacancies` (`id`, `keyOrganization`, `job`, `division`, `bet`, `measures`) VALUES (NULL, 'lipetsk-med', 'врач-анестезиолог-реаниматолог', 'стационар',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7" spans="1:10" s="4" customFormat="1" ht="19.5" customHeight="1" x14ac:dyDescent="0.2">
      <c r="A47" s="65"/>
      <c r="B47" s="65"/>
      <c r="C47" s="56">
        <v>40</v>
      </c>
      <c r="D47" s="56" t="s">
        <v>277</v>
      </c>
      <c r="E47" s="56" t="s">
        <v>7</v>
      </c>
      <c r="F47" s="56" t="s">
        <v>115</v>
      </c>
      <c r="G47" s="56">
        <v>2</v>
      </c>
      <c r="H47" s="48">
        <v>42.37</v>
      </c>
      <c r="I47" s="56"/>
      <c r="J47" s="44" t="str">
        <f t="shared" si="0"/>
        <v>INSERT INTO `medical_vacancies` (`id`, `keyOrganization`, `job`, `division`, `bet`, `measures`) VALUES (NULL, 'lipetsk-med', 'врач функциональной диагностики', 'поликлиника', '2', '');</v>
      </c>
    </row>
    <row r="48" spans="1:10" s="4" customFormat="1" ht="19.5" customHeight="1" x14ac:dyDescent="0.2">
      <c r="A48" s="65"/>
      <c r="B48" s="65"/>
      <c r="C48" s="56">
        <v>41</v>
      </c>
      <c r="D48" s="56" t="s">
        <v>277</v>
      </c>
      <c r="E48" s="56" t="s">
        <v>30</v>
      </c>
      <c r="F48" s="56" t="s">
        <v>115</v>
      </c>
      <c r="G48" s="56">
        <v>1</v>
      </c>
      <c r="H48" s="48">
        <v>34.67</v>
      </c>
      <c r="I48" s="56"/>
      <c r="J48" s="44" t="str">
        <f t="shared" si="0"/>
        <v>INSERT INTO `medical_vacancies` (`id`, `keyOrganization`, `job`, `division`, `bet`, `measures`) VALUES (NULL, 'lipetsk-med', 'врач по лечебной физкультуре', 'поликлиника', '1', '');</v>
      </c>
    </row>
    <row r="49" spans="1:10" s="4" customFormat="1" ht="36" customHeight="1" x14ac:dyDescent="0.2">
      <c r="A49" s="65"/>
      <c r="B49" s="65"/>
      <c r="C49" s="56">
        <v>42</v>
      </c>
      <c r="D49" s="56" t="s">
        <v>277</v>
      </c>
      <c r="E49" s="56" t="s">
        <v>90</v>
      </c>
      <c r="F49" s="56" t="s">
        <v>115</v>
      </c>
      <c r="G49" s="56">
        <v>1</v>
      </c>
      <c r="H49" s="48">
        <v>50.1</v>
      </c>
      <c r="I49" s="56" t="s">
        <v>248</v>
      </c>
      <c r="J49" s="44"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0" spans="1:10" s="4" customFormat="1" ht="19.5" customHeight="1" x14ac:dyDescent="0.2">
      <c r="A50" s="65"/>
      <c r="B50" s="65"/>
      <c r="C50" s="56">
        <v>43</v>
      </c>
      <c r="D50" s="56" t="s">
        <v>277</v>
      </c>
      <c r="E50" s="56" t="s">
        <v>33</v>
      </c>
      <c r="F50" s="56" t="s">
        <v>115</v>
      </c>
      <c r="G50" s="56">
        <v>2</v>
      </c>
      <c r="H50" s="48">
        <v>44.68</v>
      </c>
      <c r="I50" s="56" t="s">
        <v>248</v>
      </c>
      <c r="J50" s="44" t="str">
        <f t="shared" si="0"/>
        <v>INSERT INTO `medical_vacancies` (`id`, `keyOrganization`, `job`, `division`, `bet`, `measures`) VALUES (NULL, 'lipetsk-med', 'врач-педиатр',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1" spans="1:10" s="4" customFormat="1" ht="19.5" customHeight="1" x14ac:dyDescent="0.2">
      <c r="A51" s="65"/>
      <c r="B51" s="65"/>
      <c r="C51" s="56">
        <v>46</v>
      </c>
      <c r="D51" s="56" t="s">
        <v>277</v>
      </c>
      <c r="E51" s="56" t="s">
        <v>32</v>
      </c>
      <c r="F51" s="56" t="s">
        <v>116</v>
      </c>
      <c r="G51" s="56">
        <v>4</v>
      </c>
      <c r="H51" s="48">
        <v>46.56</v>
      </c>
      <c r="I51" s="56" t="s">
        <v>248</v>
      </c>
      <c r="J51" s="44" t="str">
        <f t="shared" si="0"/>
        <v>INSERT INTO `medical_vacancies` (`id`, `keyOrganization`, `job`, `division`, `bet`, `measures`) VALUES (NULL, 'lipetsk-med', 'врач-неонатолог',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2" spans="1:10" s="4" customFormat="1" ht="19.5" customHeight="1" x14ac:dyDescent="0.2">
      <c r="A52" s="65"/>
      <c r="B52" s="65"/>
      <c r="C52" s="56">
        <v>47</v>
      </c>
      <c r="D52" s="56" t="s">
        <v>277</v>
      </c>
      <c r="E52" s="56" t="s">
        <v>38</v>
      </c>
      <c r="F52" s="56" t="s">
        <v>115</v>
      </c>
      <c r="G52" s="56">
        <v>1</v>
      </c>
      <c r="H52" s="48">
        <v>31.59</v>
      </c>
      <c r="I52" s="56"/>
      <c r="J52" s="44" t="str">
        <f t="shared" si="0"/>
        <v>INSERT INTO `medical_vacancies` (`id`, `keyOrganization`, `job`, `division`, `bet`, `measures`) VALUES (NULL, 'lipetsk-med', 'врач-физиотерапевт', 'поликлиника', '1', '');</v>
      </c>
    </row>
    <row r="53" spans="1:10" s="4" customFormat="1" ht="19.5" customHeight="1" x14ac:dyDescent="0.2">
      <c r="A53" s="65"/>
      <c r="B53" s="65"/>
      <c r="C53" s="56"/>
      <c r="D53" s="56"/>
      <c r="E53" s="56" t="s">
        <v>24</v>
      </c>
      <c r="F53" s="56" t="s">
        <v>115</v>
      </c>
      <c r="G53" s="56">
        <v>1</v>
      </c>
      <c r="H53" s="48">
        <v>37.75</v>
      </c>
      <c r="I53" s="56"/>
      <c r="J53" s="44"/>
    </row>
    <row r="54" spans="1:10" s="4" customFormat="1" ht="19.5" customHeight="1" x14ac:dyDescent="0.2">
      <c r="A54" s="65"/>
      <c r="B54" s="65"/>
      <c r="C54" s="56">
        <v>48</v>
      </c>
      <c r="D54" s="56" t="s">
        <v>277</v>
      </c>
      <c r="E54" s="56" t="s">
        <v>24</v>
      </c>
      <c r="F54" s="56" t="s">
        <v>116</v>
      </c>
      <c r="G54" s="56">
        <v>5</v>
      </c>
      <c r="H54" s="48">
        <v>34.090000000000003</v>
      </c>
      <c r="I54" s="56"/>
      <c r="J54" s="44" t="str">
        <f t="shared" si="0"/>
        <v>INSERT INTO `medical_vacancies` (`id`, `keyOrganization`, `job`, `division`, `bet`, `measures`) VALUES (NULL, 'lipetsk-med', 'врач-кардиолог', 'стационар', '5', '');</v>
      </c>
    </row>
    <row r="55" spans="1:10" s="4" customFormat="1" ht="19.5" customHeight="1" x14ac:dyDescent="0.2">
      <c r="A55" s="65"/>
      <c r="B55" s="65"/>
      <c r="C55" s="56"/>
      <c r="D55" s="56"/>
      <c r="E55" s="56" t="s">
        <v>507</v>
      </c>
      <c r="F55" s="56" t="s">
        <v>116</v>
      </c>
      <c r="G55" s="58">
        <v>1</v>
      </c>
      <c r="H55" s="48">
        <v>31.44</v>
      </c>
      <c r="I55" s="56"/>
      <c r="J55" s="52"/>
    </row>
    <row r="56" spans="1:10" s="4" customFormat="1" ht="19.5" customHeight="1" x14ac:dyDescent="0.2">
      <c r="A56" s="65"/>
      <c r="B56" s="65"/>
      <c r="C56" s="56">
        <v>49</v>
      </c>
      <c r="D56" s="56" t="s">
        <v>277</v>
      </c>
      <c r="E56" s="56" t="s">
        <v>4</v>
      </c>
      <c r="F56" s="56" t="s">
        <v>115</v>
      </c>
      <c r="G56" s="58">
        <v>1</v>
      </c>
      <c r="H56" s="48">
        <v>39.29</v>
      </c>
      <c r="I56" s="56" t="s">
        <v>248</v>
      </c>
      <c r="J56" s="44"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7" spans="1:10" s="4" customFormat="1" ht="19.5" customHeight="1" x14ac:dyDescent="0.2">
      <c r="A57" s="65"/>
      <c r="B57" s="65"/>
      <c r="C57" s="56">
        <v>50</v>
      </c>
      <c r="D57" s="56" t="s">
        <v>277</v>
      </c>
      <c r="E57" s="56" t="s">
        <v>26</v>
      </c>
      <c r="F57" s="56" t="s">
        <v>115</v>
      </c>
      <c r="G57" s="56">
        <v>1</v>
      </c>
      <c r="H57" s="48">
        <v>39.29</v>
      </c>
      <c r="I57" s="56"/>
      <c r="J57" s="44" t="str">
        <f t="shared" si="0"/>
        <v>INSERT INTO `medical_vacancies` (`id`, `keyOrganization`, `job`, `division`, `bet`, `measures`) VALUES (NULL, 'lipetsk-med', 'врач-травматолог-ортопед', 'поликлиника', '1', '');</v>
      </c>
    </row>
    <row r="58" spans="1:10" s="4" customFormat="1" ht="19.5" customHeight="1" x14ac:dyDescent="0.2">
      <c r="A58" s="65"/>
      <c r="B58" s="65"/>
      <c r="C58" s="56">
        <v>51</v>
      </c>
      <c r="D58" s="56" t="s">
        <v>277</v>
      </c>
      <c r="E58" s="56" t="s">
        <v>11</v>
      </c>
      <c r="F58" s="56" t="s">
        <v>116</v>
      </c>
      <c r="G58" s="56">
        <v>2</v>
      </c>
      <c r="H58" s="48">
        <v>29.1</v>
      </c>
      <c r="I58" s="56"/>
      <c r="J58" s="44" t="str">
        <f t="shared" si="0"/>
        <v>INSERT INTO `medical_vacancies` (`id`, `keyOrganization`, `job`, `division`, `bet`, `measures`) VALUES (NULL, 'lipetsk-med', 'врач-пульмонолог', 'стационар', '2', '');</v>
      </c>
    </row>
    <row r="59" spans="1:10" s="4" customFormat="1" ht="19.5" customHeight="1" x14ac:dyDescent="0.2">
      <c r="A59" s="65"/>
      <c r="B59" s="65"/>
      <c r="C59" s="56"/>
      <c r="D59" s="56"/>
      <c r="E59" s="56" t="s">
        <v>49</v>
      </c>
      <c r="F59" s="56" t="s">
        <v>115</v>
      </c>
      <c r="G59" s="56">
        <v>1</v>
      </c>
      <c r="H59" s="48">
        <v>39.29</v>
      </c>
      <c r="I59" s="56"/>
      <c r="J59" s="44"/>
    </row>
    <row r="60" spans="1:10" s="4" customFormat="1" ht="19.5" customHeight="1" x14ac:dyDescent="0.2">
      <c r="A60" s="65"/>
      <c r="B60" s="65"/>
      <c r="C60" s="56">
        <v>52</v>
      </c>
      <c r="D60" s="56" t="s">
        <v>277</v>
      </c>
      <c r="E60" s="56" t="s">
        <v>49</v>
      </c>
      <c r="F60" s="56" t="s">
        <v>116</v>
      </c>
      <c r="G60" s="56">
        <v>3</v>
      </c>
      <c r="H60" s="48">
        <v>32.340000000000003</v>
      </c>
      <c r="I60" s="56"/>
      <c r="J60" s="44" t="str">
        <f t="shared" si="0"/>
        <v>INSERT INTO `medical_vacancies` (`id`, `keyOrganization`, `job`, `division`, `bet`, `measures`) VALUES (NULL, 'lipetsk-med', 'врач-нейрохирург', 'стационар', '3', '');</v>
      </c>
    </row>
    <row r="61" spans="1:10" s="4" customFormat="1" ht="19.5" customHeight="1" x14ac:dyDescent="0.2">
      <c r="A61" s="65"/>
      <c r="B61" s="65"/>
      <c r="C61" s="56">
        <v>53</v>
      </c>
      <c r="D61" s="56" t="s">
        <v>277</v>
      </c>
      <c r="E61" s="56" t="s">
        <v>14</v>
      </c>
      <c r="F61" s="56" t="s">
        <v>115</v>
      </c>
      <c r="G61" s="56">
        <v>2</v>
      </c>
      <c r="H61" s="48">
        <v>53.16</v>
      </c>
      <c r="I61" s="56"/>
      <c r="J61" s="44" t="str">
        <f t="shared" si="0"/>
        <v>INSERT INTO `medical_vacancies` (`id`, `keyOrganization`, `job`, `division`, `bet`, `measures`) VALUES (NULL, 'lipetsk-med', 'врач-рентгенолог', 'поликлиника', '2', '');</v>
      </c>
    </row>
    <row r="62" spans="1:10" s="4" customFormat="1" ht="19.5" customHeight="1" x14ac:dyDescent="0.2">
      <c r="A62" s="65"/>
      <c r="B62" s="65"/>
      <c r="C62" s="56">
        <v>54</v>
      </c>
      <c r="D62" s="56" t="s">
        <v>277</v>
      </c>
      <c r="E62" s="56" t="s">
        <v>20</v>
      </c>
      <c r="F62" s="56" t="s">
        <v>115</v>
      </c>
      <c r="G62" s="56">
        <v>2</v>
      </c>
      <c r="H62" s="48">
        <v>55.71</v>
      </c>
      <c r="I62" s="56" t="s">
        <v>248</v>
      </c>
      <c r="J62" s="44" t="str">
        <f t="shared" si="0"/>
        <v>INSERT INTO `medical_vacancies` (`id`, `keyOrganization`, `job`, `division`, `bet`, `measures`) VALUES (NULL, 'lipetsk-med',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63" spans="1:10" s="4" customFormat="1" ht="19.5" customHeight="1" x14ac:dyDescent="0.2">
      <c r="A63" s="65"/>
      <c r="B63" s="65"/>
      <c r="C63" s="56"/>
      <c r="D63" s="56"/>
      <c r="E63" s="56" t="s">
        <v>3</v>
      </c>
      <c r="F63" s="56" t="s">
        <v>115</v>
      </c>
      <c r="G63" s="56">
        <v>1</v>
      </c>
      <c r="H63" s="48">
        <v>37.75</v>
      </c>
      <c r="I63" s="56"/>
      <c r="J63" s="44"/>
    </row>
    <row r="64" spans="1:10" s="4" customFormat="1" ht="19.5" customHeight="1" x14ac:dyDescent="0.2">
      <c r="A64" s="65"/>
      <c r="B64" s="65"/>
      <c r="C64" s="56">
        <v>55</v>
      </c>
      <c r="D64" s="56" t="s">
        <v>277</v>
      </c>
      <c r="E64" s="56" t="s">
        <v>3</v>
      </c>
      <c r="F64" s="56" t="s">
        <v>116</v>
      </c>
      <c r="G64" s="56">
        <v>3</v>
      </c>
      <c r="H64" s="48">
        <v>29.1</v>
      </c>
      <c r="I64" s="56"/>
      <c r="J64" s="44" t="str">
        <f t="shared" si="0"/>
        <v>INSERT INTO `medical_vacancies` (`id`, `keyOrganization`, `job`, `division`, `bet`, `measures`) VALUES (NULL, 'lipetsk-med', 'врач-эндокринолог', 'стационар', '3', '');</v>
      </c>
    </row>
    <row r="65" spans="1:10" s="4" customFormat="1" ht="19.5" customHeight="1" x14ac:dyDescent="0.2">
      <c r="A65" s="65"/>
      <c r="B65" s="65"/>
      <c r="C65" s="56">
        <v>56</v>
      </c>
      <c r="D65" s="56" t="s">
        <v>277</v>
      </c>
      <c r="E65" s="56" t="s">
        <v>41</v>
      </c>
      <c r="F65" s="56" t="s">
        <v>204</v>
      </c>
      <c r="G65" s="56">
        <v>6</v>
      </c>
      <c r="H65" s="48">
        <v>37.75</v>
      </c>
      <c r="I65" s="56" t="s">
        <v>248</v>
      </c>
      <c r="J65" s="44" t="str">
        <f t="shared" si="0"/>
        <v>INSERT INTO `medical_vacancies` (`id`, `keyOrganization`, `job`, `division`, `bet`, `measures`) VALUES (NULL, 'lipetsk-med', 'врач-терапевт', 'поликлиника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66" spans="1:10" s="4" customFormat="1" ht="19.5" customHeight="1" x14ac:dyDescent="0.2">
      <c r="A66" s="65"/>
      <c r="B66" s="65"/>
      <c r="C66" s="56">
        <v>57</v>
      </c>
      <c r="D66" s="56" t="s">
        <v>277</v>
      </c>
      <c r="E66" s="56" t="s">
        <v>6</v>
      </c>
      <c r="F66" s="56" t="s">
        <v>115</v>
      </c>
      <c r="G66" s="56">
        <v>1</v>
      </c>
      <c r="H66" s="48">
        <v>30.04</v>
      </c>
      <c r="I66" s="56"/>
      <c r="J66" s="44" t="str">
        <f t="shared" si="0"/>
        <v>INSERT INTO `medical_vacancies` (`id`, `keyOrganization`, `job`, `division`, `bet`, `measures`) VALUES (NULL, 'lipetsk-med', 'врач-эндоскопист', 'поликлиника', '1', '');</v>
      </c>
    </row>
    <row r="67" spans="1:10" s="4" customFormat="1" ht="19.5" customHeight="1" x14ac:dyDescent="0.2">
      <c r="A67" s="65"/>
      <c r="B67" s="65"/>
      <c r="C67" s="56">
        <v>58</v>
      </c>
      <c r="D67" s="56" t="s">
        <v>277</v>
      </c>
      <c r="E67" s="56" t="s">
        <v>117</v>
      </c>
      <c r="F67" s="56" t="s">
        <v>115</v>
      </c>
      <c r="G67" s="56">
        <v>2</v>
      </c>
      <c r="H67" s="48">
        <v>31.59</v>
      </c>
      <c r="I67" s="56"/>
      <c r="J67" s="44" t="str">
        <f t="shared" si="0"/>
        <v>INSERT INTO `medical_vacancies` (`id`, `keyOrganization`, `job`, `division`, `bet`, `measures`) VALUES (NULL, 'lipetsk-med', 'врач ультразвуковой диагностики', 'поликлиника', '2', '');</v>
      </c>
    </row>
    <row r="68" spans="1:10" s="4" customFormat="1" ht="19.5" customHeight="1" x14ac:dyDescent="0.2">
      <c r="A68" s="65"/>
      <c r="B68" s="65"/>
      <c r="C68" s="56"/>
      <c r="D68" s="56"/>
      <c r="E68" s="56" t="s">
        <v>27</v>
      </c>
      <c r="F68" s="56" t="s">
        <v>115</v>
      </c>
      <c r="G68" s="56">
        <v>1</v>
      </c>
      <c r="H68" s="48">
        <v>39.25</v>
      </c>
      <c r="I68" s="56"/>
      <c r="J68" s="44"/>
    </row>
    <row r="69" spans="1:10" s="4" customFormat="1" ht="19.5" customHeight="1" x14ac:dyDescent="0.2">
      <c r="A69" s="65"/>
      <c r="B69" s="65"/>
      <c r="C69" s="56">
        <v>59</v>
      </c>
      <c r="D69" s="56" t="s">
        <v>277</v>
      </c>
      <c r="E69" s="56" t="s">
        <v>27</v>
      </c>
      <c r="F69" s="56" t="s">
        <v>116</v>
      </c>
      <c r="G69" s="56">
        <v>1</v>
      </c>
      <c r="H69" s="48">
        <v>32.340000000000003</v>
      </c>
      <c r="I69" s="56"/>
      <c r="J69" s="44" t="str">
        <f t="shared" si="0"/>
        <v>INSERT INTO `medical_vacancies` (`id`, `keyOrganization`, `job`, `division`, `bet`, `measures`) VALUES (NULL, 'lipetsk-med', 'врач-уролог', 'стационар', '1', '');</v>
      </c>
    </row>
    <row r="70" spans="1:10" s="4" customFormat="1" ht="19.5" customHeight="1" x14ac:dyDescent="0.2">
      <c r="A70" s="65"/>
      <c r="B70" s="65"/>
      <c r="C70" s="56">
        <v>60</v>
      </c>
      <c r="D70" s="56" t="s">
        <v>277</v>
      </c>
      <c r="E70" s="56" t="s">
        <v>44</v>
      </c>
      <c r="F70" s="56" t="s">
        <v>115</v>
      </c>
      <c r="G70" s="56">
        <v>1</v>
      </c>
      <c r="H70" s="48">
        <v>33.130000000000003</v>
      </c>
      <c r="I70" s="56"/>
      <c r="J70" s="44" t="str">
        <f t="shared" si="0"/>
        <v>INSERT INTO `medical_vacancies` (`id`, `keyOrganization`, `job`, `division`, `bet`, `measures`) VALUES (NULL, 'lipetsk-med', 'врач клинической лабораторной диагностики', 'поликлиника', '1', '');</v>
      </c>
    </row>
    <row r="71" spans="1:10" s="4" customFormat="1" ht="19.5" customHeight="1" x14ac:dyDescent="0.2">
      <c r="A71" s="65"/>
      <c r="B71" s="65"/>
      <c r="C71" s="56"/>
      <c r="D71" s="56"/>
      <c r="E71" s="56" t="s">
        <v>9</v>
      </c>
      <c r="F71" s="56" t="s">
        <v>115</v>
      </c>
      <c r="G71" s="56">
        <v>1</v>
      </c>
      <c r="H71" s="48">
        <v>37.75</v>
      </c>
      <c r="I71" s="56"/>
      <c r="J71" s="44"/>
    </row>
    <row r="72" spans="1:10" s="4" customFormat="1" ht="19.5" customHeight="1" x14ac:dyDescent="0.2">
      <c r="A72" s="65"/>
      <c r="B72" s="65"/>
      <c r="C72" s="56">
        <v>61</v>
      </c>
      <c r="D72" s="56" t="s">
        <v>277</v>
      </c>
      <c r="E72" s="56" t="s">
        <v>9</v>
      </c>
      <c r="F72" s="56" t="s">
        <v>116</v>
      </c>
      <c r="G72" s="56">
        <v>2</v>
      </c>
      <c r="H72" s="48">
        <v>45.73</v>
      </c>
      <c r="I72" s="56"/>
      <c r="J72" s="44" t="str">
        <f t="shared" si="0"/>
        <v>INSERT INTO `medical_vacancies` (`id`, `keyOrganization`, `job`, `division`, `bet`, `measures`) VALUES (NULL, 'lipetsk-med', 'врач-невролог', 'стационар', '2', '');</v>
      </c>
    </row>
    <row r="73" spans="1:10" s="4" customFormat="1" ht="19.5" customHeight="1" x14ac:dyDescent="0.2">
      <c r="A73" s="65"/>
      <c r="B73" s="65"/>
      <c r="C73" s="56">
        <v>62</v>
      </c>
      <c r="D73" s="56" t="s">
        <v>277</v>
      </c>
      <c r="E73" s="56" t="s">
        <v>224</v>
      </c>
      <c r="F73" s="56" t="s">
        <v>116</v>
      </c>
      <c r="G73" s="56">
        <v>1</v>
      </c>
      <c r="H73" s="48">
        <v>51.01</v>
      </c>
      <c r="I73" s="56"/>
      <c r="J73" s="44" t="str">
        <f t="shared" si="0"/>
        <v>INSERT INTO `medical_vacancies` (`id`, `keyOrganization`, `job`, `division`, `bet`, `measures`) VALUES (NULL, 'lipetsk-med', 'заведующий отделением-врач скорой медицинской помощи', 'стационар', '1', '');</v>
      </c>
    </row>
    <row r="74" spans="1:10" s="4" customFormat="1" ht="29.25" customHeight="1" x14ac:dyDescent="0.2">
      <c r="A74" s="65"/>
      <c r="B74" s="65"/>
      <c r="C74" s="56">
        <v>63</v>
      </c>
      <c r="D74" s="56" t="s">
        <v>277</v>
      </c>
      <c r="E74" s="56" t="s">
        <v>199</v>
      </c>
      <c r="F74" s="56" t="s">
        <v>116</v>
      </c>
      <c r="G74" s="56">
        <v>2</v>
      </c>
      <c r="H74" s="48">
        <v>33.26</v>
      </c>
      <c r="I74" s="56"/>
      <c r="J74" s="44" t="str">
        <f t="shared" si="0"/>
        <v>INSERT INTO `medical_vacancies` (`id`, `keyOrganization`, `job`, `division`, `bet`, `measures`) VALUES (NULL, 'lipetsk-med', 'врач скорой медицинской помощи ', 'стационар', '2', '');</v>
      </c>
    </row>
    <row r="75" spans="1:10" s="4" customFormat="1" ht="29.25" customHeight="1" x14ac:dyDescent="0.2">
      <c r="A75" s="65"/>
      <c r="B75" s="65"/>
      <c r="C75" s="56"/>
      <c r="D75" s="56"/>
      <c r="E75" s="56" t="s">
        <v>8</v>
      </c>
      <c r="F75" s="56" t="s">
        <v>115</v>
      </c>
      <c r="G75" s="56">
        <v>1</v>
      </c>
      <c r="H75" s="48">
        <v>42.37</v>
      </c>
      <c r="I75" s="56" t="s">
        <v>248</v>
      </c>
      <c r="J75" s="52"/>
    </row>
    <row r="76" spans="1:10" s="4" customFormat="1" ht="19.5" customHeight="1" x14ac:dyDescent="0.2">
      <c r="A76" s="65"/>
      <c r="B76" s="65"/>
      <c r="C76" s="56">
        <v>64</v>
      </c>
      <c r="D76" s="56" t="s">
        <v>277</v>
      </c>
      <c r="E76" s="56" t="s">
        <v>508</v>
      </c>
      <c r="F76" s="56" t="s">
        <v>115</v>
      </c>
      <c r="G76" s="56">
        <v>1</v>
      </c>
      <c r="H76" s="48">
        <v>39.29</v>
      </c>
      <c r="I76" s="56" t="s">
        <v>248</v>
      </c>
      <c r="J76" s="44" t="str">
        <f t="shared" si="0"/>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77" spans="1:10" s="4" customFormat="1" ht="19.5" customHeight="1" x14ac:dyDescent="0.2">
      <c r="A77" s="65"/>
      <c r="B77" s="65"/>
      <c r="C77" s="56">
        <v>65</v>
      </c>
      <c r="D77" s="56" t="s">
        <v>277</v>
      </c>
      <c r="E77" s="56" t="s">
        <v>31</v>
      </c>
      <c r="F77" s="56" t="s">
        <v>116</v>
      </c>
      <c r="G77" s="56">
        <v>2</v>
      </c>
      <c r="H77" s="48">
        <v>32.340000000000003</v>
      </c>
      <c r="I77" s="56"/>
      <c r="J77" s="44" t="str">
        <f t="shared" si="0"/>
        <v>INSERT INTO `medical_vacancies` (`id`, `keyOrganization`, `job`, `division`, `bet`, `measures`) VALUES (NULL, 'lipetsk-med', 'врач-хирург', 'стационар', '2', '');</v>
      </c>
    </row>
    <row r="78" spans="1:10" s="4" customFormat="1" ht="19.5" customHeight="1" x14ac:dyDescent="0.2">
      <c r="A78" s="65"/>
      <c r="B78" s="65"/>
      <c r="C78" s="56">
        <v>66</v>
      </c>
      <c r="D78" s="56" t="s">
        <v>277</v>
      </c>
      <c r="E78" s="56" t="s">
        <v>149</v>
      </c>
      <c r="F78" s="56" t="s">
        <v>115</v>
      </c>
      <c r="G78" s="56">
        <v>1</v>
      </c>
      <c r="H78" s="48">
        <v>55.71</v>
      </c>
      <c r="I78" s="56" t="s">
        <v>248</v>
      </c>
      <c r="J78" s="44" t="str">
        <f t="shared" ref="J78:J157" si="1">CONCATENATE("INSERT INTO `medical_vacancies` (`id`, `keyOrganization`, `job`, `division`, `bet`, `measures`) VALUES (NULL, ","'",D78,"', '",E78,"', ","'",F78,"', ","'",G78,"', ","'",I78,"');")</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79" spans="1:10" s="4" customFormat="1" ht="19.5" customHeight="1" x14ac:dyDescent="0.2">
      <c r="A79" s="65"/>
      <c r="B79" s="65"/>
      <c r="C79" s="56">
        <v>67</v>
      </c>
      <c r="D79" s="56" t="s">
        <v>277</v>
      </c>
      <c r="E79" s="56" t="s">
        <v>225</v>
      </c>
      <c r="F79" s="56" t="s">
        <v>116</v>
      </c>
      <c r="G79" s="56">
        <v>1</v>
      </c>
      <c r="H79" s="48">
        <v>54.04</v>
      </c>
      <c r="I79" s="56"/>
      <c r="J79" s="44" t="str">
        <f t="shared" si="1"/>
        <v>INSERT INTO `medical_vacancies` (`id`, `keyOrganization`, `job`, `division`, `bet`, `measures`) VALUES (NULL, 'lipetsk-med', 'заведующий патологоанатомическим отделением-врач-патологоанатом ', 'стационар', '1', '');</v>
      </c>
    </row>
    <row r="80" spans="1:10" s="4" customFormat="1" ht="19.5" customHeight="1" x14ac:dyDescent="0.2">
      <c r="A80" s="65"/>
      <c r="B80" s="65"/>
      <c r="C80" s="56">
        <v>68</v>
      </c>
      <c r="D80" s="56" t="s">
        <v>277</v>
      </c>
      <c r="E80" s="56" t="s">
        <v>238</v>
      </c>
      <c r="F80" s="56" t="s">
        <v>116</v>
      </c>
      <c r="G80" s="56">
        <v>3</v>
      </c>
      <c r="H80" s="48">
        <v>30</v>
      </c>
      <c r="I80" s="56" t="s">
        <v>248</v>
      </c>
      <c r="J80" s="44" t="str">
        <f t="shared" si="1"/>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81" spans="1:10" s="4" customFormat="1" ht="19.5" customHeight="1" x14ac:dyDescent="0.2">
      <c r="A81" s="65"/>
      <c r="B81" s="65"/>
      <c r="C81" s="56">
        <v>69</v>
      </c>
      <c r="D81" s="56" t="s">
        <v>277</v>
      </c>
      <c r="E81" s="56" t="s">
        <v>226</v>
      </c>
      <c r="F81" s="56" t="s">
        <v>115</v>
      </c>
      <c r="G81" s="56">
        <v>1</v>
      </c>
      <c r="H81" s="48">
        <v>37.75</v>
      </c>
      <c r="I81" s="56"/>
      <c r="J81" s="44" t="str">
        <f t="shared" si="1"/>
        <v>INSERT INTO `medical_vacancies` (`id`, `keyOrganization`, `job`, `division`, `bet`, `measures`) VALUES (NULL, 'lipetsk-med', 'врач-гериатр', 'поликлиника', '1', '');</v>
      </c>
    </row>
    <row r="82" spans="1:10" s="4" customFormat="1" ht="19.5" customHeight="1" x14ac:dyDescent="0.2">
      <c r="A82" s="65"/>
      <c r="B82" s="65"/>
      <c r="C82" s="56">
        <v>70</v>
      </c>
      <c r="D82" s="56" t="s">
        <v>277</v>
      </c>
      <c r="E82" s="56" t="s">
        <v>227</v>
      </c>
      <c r="F82" s="56" t="s">
        <v>204</v>
      </c>
      <c r="G82" s="56">
        <v>1</v>
      </c>
      <c r="H82" s="48">
        <v>31.59</v>
      </c>
      <c r="I82" s="56"/>
      <c r="J82" s="44" t="str">
        <f t="shared" si="1"/>
        <v>INSERT INTO `medical_vacancies` (`id`, `keyOrganization`, `job`, `division`, `bet`, `measures`) VALUES (NULL, 'lipetsk-med', 'врач-рефлексотерапевт', 'поликлиника ', '1', '');</v>
      </c>
    </row>
    <row r="83" spans="1:10" s="4" customFormat="1" ht="19.5" customHeight="1" x14ac:dyDescent="0.2">
      <c r="A83" s="65"/>
      <c r="B83" s="65"/>
      <c r="C83" s="56">
        <v>71</v>
      </c>
      <c r="D83" s="56" t="s">
        <v>277</v>
      </c>
      <c r="E83" s="56" t="s">
        <v>42</v>
      </c>
      <c r="F83" s="56" t="s">
        <v>115</v>
      </c>
      <c r="G83" s="56">
        <v>1</v>
      </c>
      <c r="H83" s="48">
        <v>19.09</v>
      </c>
      <c r="I83" s="56"/>
      <c r="J83" s="44" t="str">
        <f t="shared" si="1"/>
        <v>INSERT INTO `medical_vacancies` (`id`, `keyOrganization`, `job`, `division`, `bet`, `measures`) VALUES (NULL, 'lipetsk-med', 'помощник врача-эпидемиолога', 'поликлиника', '1', '');</v>
      </c>
    </row>
    <row r="84" spans="1:10" s="4" customFormat="1" ht="19.5" customHeight="1" x14ac:dyDescent="0.2">
      <c r="A84" s="65"/>
      <c r="B84" s="65"/>
      <c r="C84" s="56">
        <v>72</v>
      </c>
      <c r="D84" s="56" t="s">
        <v>277</v>
      </c>
      <c r="E84" s="56" t="s">
        <v>25</v>
      </c>
      <c r="F84" s="56" t="s">
        <v>115</v>
      </c>
      <c r="G84" s="59">
        <v>5</v>
      </c>
      <c r="H84" s="48">
        <v>23.77</v>
      </c>
      <c r="I84" s="56"/>
      <c r="J84" s="44" t="str">
        <f t="shared" si="1"/>
        <v>INSERT INTO `medical_vacancies` (`id`, `keyOrganization`, `job`, `division`, `bet`, `measures`) VALUES (NULL, 'lipetsk-med', 'медицинский лабораторный техник', 'поликлиника', '5', '');</v>
      </c>
    </row>
    <row r="85" spans="1:10" s="4" customFormat="1" ht="19.5" customHeight="1" x14ac:dyDescent="0.2">
      <c r="A85" s="65"/>
      <c r="B85" s="65"/>
      <c r="C85" s="56"/>
      <c r="D85" s="56"/>
      <c r="E85" s="56" t="s">
        <v>344</v>
      </c>
      <c r="F85" s="56" t="s">
        <v>116</v>
      </c>
      <c r="G85" s="59">
        <v>4</v>
      </c>
      <c r="H85" s="48">
        <v>28.16</v>
      </c>
      <c r="I85" s="56"/>
      <c r="J85" s="44"/>
    </row>
    <row r="86" spans="1:10" s="4" customFormat="1" ht="19.5" customHeight="1" x14ac:dyDescent="0.2">
      <c r="A86" s="65"/>
      <c r="B86" s="65"/>
      <c r="C86" s="56"/>
      <c r="D86" s="56"/>
      <c r="E86" s="56" t="s">
        <v>345</v>
      </c>
      <c r="F86" s="56" t="s">
        <v>116</v>
      </c>
      <c r="G86" s="59">
        <v>2</v>
      </c>
      <c r="H86" s="48">
        <v>29.44</v>
      </c>
      <c r="I86" s="56"/>
      <c r="J86" s="44"/>
    </row>
    <row r="87" spans="1:10" s="4" customFormat="1" ht="19.5" customHeight="1" x14ac:dyDescent="0.2">
      <c r="A87" s="65"/>
      <c r="B87" s="65"/>
      <c r="C87" s="56"/>
      <c r="D87" s="56"/>
      <c r="E87" s="56" t="s">
        <v>346</v>
      </c>
      <c r="F87" s="56" t="s">
        <v>116</v>
      </c>
      <c r="G87" s="59">
        <v>2</v>
      </c>
      <c r="H87" s="48">
        <v>17.829999999999998</v>
      </c>
      <c r="I87" s="56"/>
      <c r="J87" s="44"/>
    </row>
    <row r="88" spans="1:10" s="4" customFormat="1" ht="19.5" customHeight="1" x14ac:dyDescent="0.2">
      <c r="A88" s="65"/>
      <c r="B88" s="65"/>
      <c r="C88" s="56"/>
      <c r="D88" s="56"/>
      <c r="E88" s="56" t="s">
        <v>347</v>
      </c>
      <c r="F88" s="56" t="s">
        <v>115</v>
      </c>
      <c r="G88" s="59">
        <v>1</v>
      </c>
      <c r="H88" s="48">
        <v>20.11</v>
      </c>
      <c r="I88" s="56"/>
      <c r="J88" s="44"/>
    </row>
    <row r="89" spans="1:10" s="4" customFormat="1" ht="19.5" customHeight="1" x14ac:dyDescent="0.2">
      <c r="A89" s="65"/>
      <c r="B89" s="65"/>
      <c r="C89" s="56"/>
      <c r="D89" s="56"/>
      <c r="E89" s="56" t="s">
        <v>40</v>
      </c>
      <c r="F89" s="56" t="s">
        <v>125</v>
      </c>
      <c r="G89" s="59">
        <v>1</v>
      </c>
      <c r="H89" s="48">
        <v>20.11</v>
      </c>
      <c r="I89" s="56"/>
      <c r="J89" s="44"/>
    </row>
    <row r="90" spans="1:10" s="4" customFormat="1" ht="19.5" customHeight="1" x14ac:dyDescent="0.2">
      <c r="A90" s="65"/>
      <c r="B90" s="65"/>
      <c r="C90" s="56"/>
      <c r="D90" s="56"/>
      <c r="E90" s="56" t="s">
        <v>348</v>
      </c>
      <c r="F90" s="56" t="s">
        <v>116</v>
      </c>
      <c r="G90" s="59">
        <v>1</v>
      </c>
      <c r="H90" s="48">
        <v>31.81</v>
      </c>
      <c r="I90" s="56"/>
      <c r="J90" s="44"/>
    </row>
    <row r="91" spans="1:10" s="4" customFormat="1" ht="19.5" customHeight="1" x14ac:dyDescent="0.2">
      <c r="A91" s="65"/>
      <c r="B91" s="65"/>
      <c r="C91" s="56"/>
      <c r="D91" s="56"/>
      <c r="E91" s="56" t="s">
        <v>343</v>
      </c>
      <c r="F91" s="56" t="s">
        <v>115</v>
      </c>
      <c r="G91" s="59">
        <v>2</v>
      </c>
      <c r="H91" s="48">
        <v>23.77</v>
      </c>
      <c r="I91" s="56"/>
      <c r="J91" s="44"/>
    </row>
    <row r="92" spans="1:10" s="4" customFormat="1" ht="19.5" customHeight="1" x14ac:dyDescent="0.2">
      <c r="A92" s="65"/>
      <c r="B92" s="65"/>
      <c r="C92" s="56"/>
      <c r="D92" s="56"/>
      <c r="E92" s="56" t="s">
        <v>36</v>
      </c>
      <c r="F92" s="56" t="s">
        <v>204</v>
      </c>
      <c r="G92" s="59">
        <v>2</v>
      </c>
      <c r="H92" s="48">
        <v>28.64</v>
      </c>
      <c r="I92" s="56"/>
      <c r="J92" s="44"/>
    </row>
    <row r="93" spans="1:10" s="4" customFormat="1" ht="19.5" customHeight="1" x14ac:dyDescent="0.2">
      <c r="A93" s="65"/>
      <c r="B93" s="65"/>
      <c r="C93" s="56">
        <v>73</v>
      </c>
      <c r="D93" s="56" t="s">
        <v>277</v>
      </c>
      <c r="E93" s="56" t="s">
        <v>70</v>
      </c>
      <c r="F93" s="56" t="s">
        <v>152</v>
      </c>
      <c r="G93" s="56">
        <v>20</v>
      </c>
      <c r="H93" s="48">
        <v>21.33</v>
      </c>
      <c r="I93" s="56"/>
      <c r="J93" s="44" t="str">
        <f t="shared" si="1"/>
        <v>INSERT INTO `medical_vacancies` (`id`, `keyOrganization`, `job`, `division`, `bet`, `measures`) VALUES (NULL, 'lipetsk-med', 'медицинская сестра палатная', ' стационар', '20', '');</v>
      </c>
    </row>
    <row r="94" spans="1:10" s="4" customFormat="1" ht="19.5" customHeight="1" x14ac:dyDescent="0.2">
      <c r="A94" s="65"/>
      <c r="B94" s="65"/>
      <c r="C94" s="56">
        <v>74</v>
      </c>
      <c r="D94" s="56" t="s">
        <v>277</v>
      </c>
      <c r="E94" s="56" t="s">
        <v>0</v>
      </c>
      <c r="F94" s="56" t="s">
        <v>115</v>
      </c>
      <c r="G94" s="59">
        <v>2</v>
      </c>
      <c r="H94" s="48">
        <v>28.34</v>
      </c>
      <c r="I94" s="56"/>
      <c r="J94" s="44" t="str">
        <f t="shared" si="1"/>
        <v>INSERT INTO `medical_vacancies` (`id`, `keyOrganization`, `job`, `division`, `bet`, `measures`) VALUES (NULL, 'lipetsk-med', 'рентгенолаборант', 'поликлиника', '2', '');</v>
      </c>
    </row>
    <row r="95" spans="1:10" s="4" customFormat="1" ht="19.5" customHeight="1" x14ac:dyDescent="0.2">
      <c r="A95" s="65"/>
      <c r="B95" s="65"/>
      <c r="C95" s="56">
        <v>75</v>
      </c>
      <c r="D95" s="56" t="s">
        <v>277</v>
      </c>
      <c r="E95" s="56" t="s">
        <v>5</v>
      </c>
      <c r="F95" s="56" t="s">
        <v>116</v>
      </c>
      <c r="G95" s="59">
        <v>7</v>
      </c>
      <c r="H95" s="48">
        <v>21.76</v>
      </c>
      <c r="I95" s="56"/>
      <c r="J95" s="44" t="str">
        <f t="shared" si="1"/>
        <v>INSERT INTO `medical_vacancies` (`id`, `keyOrganization`, `job`, `division`, `bet`, `measures`) VALUES (NULL, 'lipetsk-med', 'акушерка', 'стационар', '7', '');</v>
      </c>
    </row>
    <row r="96" spans="1:10" s="4" customFormat="1" ht="19.5" customHeight="1" x14ac:dyDescent="0.2">
      <c r="A96" s="65"/>
      <c r="B96" s="65"/>
      <c r="C96" s="56">
        <v>76</v>
      </c>
      <c r="D96" s="56" t="s">
        <v>277</v>
      </c>
      <c r="E96" s="56" t="s">
        <v>29</v>
      </c>
      <c r="F96" s="56" t="s">
        <v>115</v>
      </c>
      <c r="G96" s="59">
        <v>2</v>
      </c>
      <c r="H96" s="48">
        <v>28.84</v>
      </c>
      <c r="I96" s="56"/>
      <c r="J96" s="44" t="str">
        <f t="shared" si="1"/>
        <v>INSERT INTO `medical_vacancies` (`id`, `keyOrganization`, `job`, `division`, `bet`, `measures`) VALUES (NULL, 'lipetsk-med', 'медицинский статистик', 'поликлиника', '2', '');</v>
      </c>
    </row>
    <row r="97" spans="1:10" s="4" customFormat="1" ht="43.5" customHeight="1" x14ac:dyDescent="0.2">
      <c r="A97" s="63">
        <v>4</v>
      </c>
      <c r="B97" s="63" t="s">
        <v>100</v>
      </c>
      <c r="C97" s="56"/>
      <c r="D97" s="56"/>
      <c r="E97" s="56" t="s">
        <v>17</v>
      </c>
      <c r="F97" s="56" t="s">
        <v>116</v>
      </c>
      <c r="G97" s="59">
        <v>1</v>
      </c>
      <c r="H97" s="48">
        <v>37.79</v>
      </c>
      <c r="I97" s="56"/>
      <c r="J97" s="52"/>
    </row>
    <row r="98" spans="1:10" s="4" customFormat="1" ht="44.25" customHeight="1" x14ac:dyDescent="0.2">
      <c r="A98" s="68"/>
      <c r="B98" s="68"/>
      <c r="C98" s="56"/>
      <c r="D98" s="56"/>
      <c r="E98" s="56" t="s">
        <v>70</v>
      </c>
      <c r="F98" s="56" t="s">
        <v>116</v>
      </c>
      <c r="G98" s="59">
        <v>1</v>
      </c>
      <c r="H98" s="48">
        <v>36.11</v>
      </c>
      <c r="I98" s="56"/>
      <c r="J98" s="52"/>
    </row>
    <row r="99" spans="1:10" s="4" customFormat="1" ht="37.5" customHeight="1" x14ac:dyDescent="0.2">
      <c r="A99" s="64"/>
      <c r="B99" s="64"/>
      <c r="C99" s="56">
        <v>77</v>
      </c>
      <c r="D99" s="56" t="s">
        <v>278</v>
      </c>
      <c r="E99" s="56"/>
      <c r="F99" s="56"/>
      <c r="G99" s="56"/>
      <c r="H99" s="48"/>
      <c r="I99" s="56"/>
      <c r="J99" s="44" t="str">
        <f t="shared" si="1"/>
        <v>INSERT INTO `medical_vacancies` (`id`, `keyOrganization`, `job`, `division`, `bet`, `measures`) VALUES (NULL, 'lipetsk-emergency-bolnitsa', '', '', '', '');</v>
      </c>
    </row>
    <row r="100" spans="1:10" s="4" customFormat="1" ht="34.5" customHeight="1" x14ac:dyDescent="0.2">
      <c r="A100" s="65">
        <v>5</v>
      </c>
      <c r="B100" s="65" t="s">
        <v>102</v>
      </c>
      <c r="C100" s="56">
        <v>78</v>
      </c>
      <c r="D100" s="56" t="s">
        <v>279</v>
      </c>
      <c r="E100" s="5" t="s">
        <v>405</v>
      </c>
      <c r="F100" s="5" t="s">
        <v>116</v>
      </c>
      <c r="G100" s="5">
        <v>1</v>
      </c>
      <c r="H100" s="48">
        <v>80</v>
      </c>
      <c r="I100" s="56" t="s">
        <v>248</v>
      </c>
      <c r="J100" s="44" t="str">
        <f>CONCATENATE("INSERT INTO `medical_vacancies` (`id`, `keyOrganization`, `job`, `division`, `bet`, `measures`) VALUES (NULL, ","'",D100,"', '",E101,"', ","'",F101,"', ","'",G101,"', ","'",I100,"');")</f>
        <v>INSERT INTO `medical_vacancies` (`id`, `keyOrganization`, `job`, `division`, `bet`, `measures`) VALUES (NULL, 'lipetsk-gor-roddom-1', 'врач-акушер-гинеколог', 'женская консультация',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01" spans="1:10" s="4" customFormat="1" ht="33.75" customHeight="1" x14ac:dyDescent="0.2">
      <c r="A101" s="65"/>
      <c r="B101" s="65"/>
      <c r="C101" s="56"/>
      <c r="D101" s="56"/>
      <c r="E101" s="56" t="s">
        <v>21</v>
      </c>
      <c r="F101" s="56" t="s">
        <v>388</v>
      </c>
      <c r="G101" s="56">
        <v>2</v>
      </c>
      <c r="H101" s="48">
        <v>46</v>
      </c>
      <c r="I101" s="56"/>
      <c r="J101" s="44"/>
    </row>
    <row r="102" spans="1:10" s="4" customFormat="1" ht="37.5" customHeight="1" x14ac:dyDescent="0.2">
      <c r="A102" s="65"/>
      <c r="B102" s="65"/>
      <c r="C102" s="56">
        <v>79</v>
      </c>
      <c r="D102" s="56" t="s">
        <v>279</v>
      </c>
      <c r="E102" s="56" t="s">
        <v>23</v>
      </c>
      <c r="F102" s="56" t="s">
        <v>116</v>
      </c>
      <c r="G102" s="56">
        <v>1</v>
      </c>
      <c r="H102" s="48">
        <v>70</v>
      </c>
      <c r="I102" s="56" t="s">
        <v>248</v>
      </c>
      <c r="J102" s="44" t="str">
        <f t="shared" si="1"/>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03" spans="1:10" s="4" customFormat="1" ht="19.5" customHeight="1" x14ac:dyDescent="0.2">
      <c r="A103" s="65">
        <v>6</v>
      </c>
      <c r="B103" s="65" t="s">
        <v>242</v>
      </c>
      <c r="C103" s="56">
        <v>80</v>
      </c>
      <c r="D103" s="56" t="s">
        <v>280</v>
      </c>
      <c r="E103" s="56" t="s">
        <v>8</v>
      </c>
      <c r="F103" s="56" t="s">
        <v>115</v>
      </c>
      <c r="G103" s="56">
        <v>3</v>
      </c>
      <c r="H103" s="48">
        <v>50</v>
      </c>
      <c r="I103" s="56" t="s">
        <v>248</v>
      </c>
      <c r="J103" s="44" t="str">
        <f t="shared" si="1"/>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04" spans="1:10" s="4" customFormat="1" ht="19.5" customHeight="1" x14ac:dyDescent="0.2">
      <c r="A104" s="65"/>
      <c r="B104" s="65"/>
      <c r="C104" s="56">
        <v>81</v>
      </c>
      <c r="D104" s="56" t="s">
        <v>280</v>
      </c>
      <c r="E104" s="56" t="s">
        <v>16</v>
      </c>
      <c r="F104" s="56" t="s">
        <v>115</v>
      </c>
      <c r="G104" s="56">
        <v>28</v>
      </c>
      <c r="H104" s="48">
        <v>65</v>
      </c>
      <c r="I104" s="56" t="s">
        <v>248</v>
      </c>
      <c r="J104" s="44" t="str">
        <f t="shared" si="1"/>
        <v>INSERT INTO `medical_vacancies` (`id`, `keyOrganization`, `job`, `division`, `bet`, `measures`) VALUES (NULL, 'lipetsk-gor-det-bolnitsa-1', 'врач-педиатр участковый', 'поликлиника', '28',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05" spans="1:10" s="4" customFormat="1" ht="19.5" customHeight="1" x14ac:dyDescent="0.2">
      <c r="A105" s="65"/>
      <c r="B105" s="65"/>
      <c r="C105" s="56">
        <v>82</v>
      </c>
      <c r="D105" s="56" t="s">
        <v>280</v>
      </c>
      <c r="E105" s="56" t="s">
        <v>51</v>
      </c>
      <c r="F105" s="56" t="s">
        <v>115</v>
      </c>
      <c r="G105" s="56">
        <v>10</v>
      </c>
      <c r="H105" s="48">
        <v>50</v>
      </c>
      <c r="I105" s="56" t="s">
        <v>248</v>
      </c>
      <c r="J105" s="44" t="str">
        <f t="shared" si="1"/>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06" spans="1:10" s="4" customFormat="1" ht="19.5" customHeight="1" x14ac:dyDescent="0.2">
      <c r="A106" s="65"/>
      <c r="B106" s="65"/>
      <c r="C106" s="56">
        <v>83</v>
      </c>
      <c r="D106" s="56" t="s">
        <v>280</v>
      </c>
      <c r="E106" s="56" t="s">
        <v>26</v>
      </c>
      <c r="F106" s="56" t="s">
        <v>115</v>
      </c>
      <c r="G106" s="56">
        <v>1</v>
      </c>
      <c r="H106" s="48">
        <v>50</v>
      </c>
      <c r="I106" s="56"/>
      <c r="J106" s="44" t="str">
        <f t="shared" si="1"/>
        <v>INSERT INTO `medical_vacancies` (`id`, `keyOrganization`, `job`, `division`, `bet`, `measures`) VALUES (NULL, 'lipetsk-gor-det-bolnitsa-1', 'врач-травматолог-ортопед', 'поликлиника', '1', '');</v>
      </c>
    </row>
    <row r="107" spans="1:10" s="4" customFormat="1" ht="19.5" customHeight="1" x14ac:dyDescent="0.2">
      <c r="A107" s="65"/>
      <c r="B107" s="65"/>
      <c r="C107" s="56">
        <v>84</v>
      </c>
      <c r="D107" s="56" t="s">
        <v>280</v>
      </c>
      <c r="E107" s="56" t="s">
        <v>9</v>
      </c>
      <c r="F107" s="56" t="s">
        <v>115</v>
      </c>
      <c r="G107" s="56">
        <v>2</v>
      </c>
      <c r="H107" s="48">
        <v>50</v>
      </c>
      <c r="I107" s="56"/>
      <c r="J107" s="44" t="str">
        <f t="shared" si="1"/>
        <v>INSERT INTO `medical_vacancies` (`id`, `keyOrganization`, `job`, `division`, `bet`, `measures`) VALUES (NULL, 'lipetsk-gor-det-bolnitsa-1', 'врач-невролог', 'поликлиника', '2', '');</v>
      </c>
    </row>
    <row r="108" spans="1:10" s="4" customFormat="1" ht="19.5" customHeight="1" x14ac:dyDescent="0.2">
      <c r="A108" s="65"/>
      <c r="B108" s="65"/>
      <c r="C108" s="56">
        <v>85</v>
      </c>
      <c r="D108" s="56" t="s">
        <v>280</v>
      </c>
      <c r="E108" s="56" t="s">
        <v>66</v>
      </c>
      <c r="F108" s="56" t="s">
        <v>115</v>
      </c>
      <c r="G108" s="56">
        <v>2</v>
      </c>
      <c r="H108" s="48">
        <v>50</v>
      </c>
      <c r="I108" s="56"/>
      <c r="J108" s="44" t="str">
        <f t="shared" si="1"/>
        <v>INSERT INTO `medical_vacancies` (`id`, `keyOrganization`, `job`, `division`, `bet`, `measures`) VALUES (NULL, 'lipetsk-gor-det-bolnitsa-1', 'врач-детский кардиолог', 'поликлиника', '2', '');</v>
      </c>
    </row>
    <row r="109" spans="1:10" s="4" customFormat="1" ht="19.5" customHeight="1" x14ac:dyDescent="0.2">
      <c r="A109" s="65"/>
      <c r="B109" s="65"/>
      <c r="C109" s="56"/>
      <c r="D109" s="56"/>
      <c r="E109" s="56" t="s">
        <v>14</v>
      </c>
      <c r="F109" s="56" t="s">
        <v>115</v>
      </c>
      <c r="G109" s="56">
        <v>1</v>
      </c>
      <c r="H109" s="48">
        <v>50</v>
      </c>
      <c r="I109" s="56"/>
      <c r="J109" s="44"/>
    </row>
    <row r="110" spans="1:10" s="4" customFormat="1" ht="19.5" customHeight="1" x14ac:dyDescent="0.2">
      <c r="A110" s="65"/>
      <c r="B110" s="65"/>
      <c r="C110" s="56"/>
      <c r="D110" s="56"/>
      <c r="E110" s="56" t="s">
        <v>117</v>
      </c>
      <c r="F110" s="56" t="s">
        <v>115</v>
      </c>
      <c r="G110" s="56">
        <v>1</v>
      </c>
      <c r="H110" s="48">
        <v>50</v>
      </c>
      <c r="I110" s="56"/>
      <c r="J110" s="44"/>
    </row>
    <row r="111" spans="1:10" s="4" customFormat="1" ht="19.5" customHeight="1" x14ac:dyDescent="0.2">
      <c r="A111" s="65"/>
      <c r="B111" s="65"/>
      <c r="C111" s="56">
        <v>86</v>
      </c>
      <c r="D111" s="56" t="s">
        <v>280</v>
      </c>
      <c r="E111" s="56" t="s">
        <v>52</v>
      </c>
      <c r="F111" s="56" t="s">
        <v>115</v>
      </c>
      <c r="G111" s="56">
        <v>1</v>
      </c>
      <c r="H111" s="48">
        <v>50</v>
      </c>
      <c r="I111" s="56"/>
      <c r="J111" s="44" t="str">
        <f t="shared" si="1"/>
        <v>INSERT INTO `medical_vacancies` (`id`, `keyOrganization`, `job`, `division`, `bet`, `measures`) VALUES (NULL, 'lipetsk-gor-det-bolnitsa-1', 'врач-детский хирург', 'поликлиника', '1', '');</v>
      </c>
    </row>
    <row r="112" spans="1:10" s="4" customFormat="1" ht="19.5" customHeight="1" x14ac:dyDescent="0.2">
      <c r="A112" s="65"/>
      <c r="B112" s="65"/>
      <c r="C112" s="56">
        <v>87</v>
      </c>
      <c r="D112" s="56" t="s">
        <v>280</v>
      </c>
      <c r="E112" s="56" t="s">
        <v>36</v>
      </c>
      <c r="F112" s="56" t="s">
        <v>115</v>
      </c>
      <c r="G112" s="56">
        <v>10</v>
      </c>
      <c r="H112" s="48">
        <v>30</v>
      </c>
      <c r="I112" s="56"/>
      <c r="J112" s="44" t="str">
        <f t="shared" si="1"/>
        <v>INSERT INTO `medical_vacancies` (`id`, `keyOrganization`, `job`, `division`, `bet`, `measures`) VALUES (NULL, 'lipetsk-gor-det-bolnitsa-1', 'медицинская сестра участковая', 'поликлиника', '10', '');</v>
      </c>
    </row>
    <row r="113" spans="1:10" s="4" customFormat="1" ht="19.5" customHeight="1" x14ac:dyDescent="0.2">
      <c r="A113" s="65"/>
      <c r="B113" s="65"/>
      <c r="C113" s="56">
        <v>88</v>
      </c>
      <c r="D113" s="56" t="s">
        <v>280</v>
      </c>
      <c r="E113" s="56" t="s">
        <v>170</v>
      </c>
      <c r="F113" s="56" t="s">
        <v>115</v>
      </c>
      <c r="G113" s="56">
        <v>1</v>
      </c>
      <c r="H113" s="48">
        <v>30</v>
      </c>
      <c r="I113" s="56"/>
      <c r="J113" s="44" t="str">
        <f t="shared" si="1"/>
        <v>INSERT INTO `medical_vacancies` (`id`, `keyOrganization`, `job`, `division`, `bet`, `measures`) VALUES (NULL, 'lipetsk-gor-det-bolnitsa-1', 'медицинская сестра процедурной', 'поликлиника', '1', '');</v>
      </c>
    </row>
    <row r="114" spans="1:10" s="4" customFormat="1" ht="19.5" customHeight="1" x14ac:dyDescent="0.2">
      <c r="A114" s="65"/>
      <c r="B114" s="65"/>
      <c r="C114" s="56">
        <v>89</v>
      </c>
      <c r="D114" s="56" t="s">
        <v>280</v>
      </c>
      <c r="E114" s="56" t="s">
        <v>0</v>
      </c>
      <c r="F114" s="56" t="s">
        <v>116</v>
      </c>
      <c r="G114" s="56">
        <v>1</v>
      </c>
      <c r="H114" s="48">
        <v>28</v>
      </c>
      <c r="I114" s="56"/>
      <c r="J114" s="44" t="str">
        <f t="shared" si="1"/>
        <v>INSERT INTO `medical_vacancies` (`id`, `keyOrganization`, `job`, `division`, `bet`, `measures`) VALUES (NULL, 'lipetsk-gor-det-bolnitsa-1', 'рентгенолаборант', 'стационар', '1', '');</v>
      </c>
    </row>
    <row r="115" spans="1:10" s="4" customFormat="1" ht="19.5" customHeight="1" x14ac:dyDescent="0.2">
      <c r="A115" s="65"/>
      <c r="B115" s="65"/>
      <c r="C115" s="56">
        <v>90</v>
      </c>
      <c r="D115" s="56" t="s">
        <v>280</v>
      </c>
      <c r="E115" s="56" t="s">
        <v>10</v>
      </c>
      <c r="F115" s="56" t="s">
        <v>115</v>
      </c>
      <c r="G115" s="56">
        <v>7</v>
      </c>
      <c r="H115" s="48">
        <v>30</v>
      </c>
      <c r="I115" s="56"/>
      <c r="J115" s="44" t="str">
        <f t="shared" si="1"/>
        <v>INSERT INTO `medical_vacancies` (`id`, `keyOrganization`, `job`, `division`, `bet`, `measures`) VALUES (NULL, 'lipetsk-gor-det-bolnitsa-1', 'медицинская сестра', 'поликлиника', '7', '');</v>
      </c>
    </row>
    <row r="116" spans="1:10" s="4" customFormat="1" ht="19.5" customHeight="1" x14ac:dyDescent="0.2">
      <c r="A116" s="65"/>
      <c r="B116" s="65"/>
      <c r="C116" s="56">
        <v>91</v>
      </c>
      <c r="D116" s="56" t="s">
        <v>280</v>
      </c>
      <c r="E116" s="56" t="s">
        <v>382</v>
      </c>
      <c r="F116" s="56" t="s">
        <v>115</v>
      </c>
      <c r="G116" s="56">
        <v>5</v>
      </c>
      <c r="H116" s="48">
        <v>32</v>
      </c>
      <c r="I116" s="56"/>
      <c r="J116" s="44" t="str">
        <f t="shared" si="1"/>
        <v>INSERT INTO `medical_vacancies` (`id`, `keyOrganization`, `job`, `division`, `bet`, `measures`) VALUES (NULL, 'lipetsk-gor-det-bolnitsa-1', 'Фельдшер ', 'поликлиника', '5', '');</v>
      </c>
    </row>
    <row r="117" spans="1:10" s="4" customFormat="1" ht="19.5" customHeight="1" x14ac:dyDescent="0.2">
      <c r="A117" s="65">
        <v>7</v>
      </c>
      <c r="B117" s="65" t="s">
        <v>187</v>
      </c>
      <c r="C117" s="56">
        <v>92</v>
      </c>
      <c r="D117" s="56" t="s">
        <v>281</v>
      </c>
      <c r="E117" s="56" t="s">
        <v>20</v>
      </c>
      <c r="F117" s="56" t="s">
        <v>115</v>
      </c>
      <c r="G117" s="56">
        <v>3</v>
      </c>
      <c r="H117" s="48">
        <v>60</v>
      </c>
      <c r="I117" s="56" t="s">
        <v>248</v>
      </c>
      <c r="J117" s="44" t="str">
        <f t="shared" si="1"/>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18" spans="1:10" s="4" customFormat="1" ht="19.5" customHeight="1" x14ac:dyDescent="0.2">
      <c r="A118" s="65"/>
      <c r="B118" s="65"/>
      <c r="C118" s="56">
        <v>93</v>
      </c>
      <c r="D118" s="56" t="s">
        <v>281</v>
      </c>
      <c r="E118" s="56" t="s">
        <v>41</v>
      </c>
      <c r="F118" s="56" t="s">
        <v>531</v>
      </c>
      <c r="G118" s="56">
        <v>1</v>
      </c>
      <c r="H118" s="48">
        <v>40</v>
      </c>
      <c r="I118" s="56" t="s">
        <v>248</v>
      </c>
      <c r="J118" s="44" t="str">
        <f t="shared" si="1"/>
        <v>INSERT INTO `medical_vacancies` (`id`, `keyOrganization`, `job`, `division`, `bet`, `measures`) VALUES (NULL, 'lipetsk-gor-policlinica-1', 'врач-терапевт', 'поликлиника (дневной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19" spans="1:10" s="4" customFormat="1" ht="19.5" customHeight="1" x14ac:dyDescent="0.2">
      <c r="A119" s="65"/>
      <c r="B119" s="65"/>
      <c r="C119" s="56">
        <v>94</v>
      </c>
      <c r="D119" s="56" t="s">
        <v>281</v>
      </c>
      <c r="E119" s="56" t="s">
        <v>18</v>
      </c>
      <c r="F119" s="56" t="s">
        <v>115</v>
      </c>
      <c r="G119" s="56">
        <v>1</v>
      </c>
      <c r="H119" s="48">
        <v>50</v>
      </c>
      <c r="I119" s="56" t="s">
        <v>248</v>
      </c>
      <c r="J119" s="44" t="str">
        <f t="shared" si="1"/>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20" spans="1:10" s="4" customFormat="1" ht="19.5" customHeight="1" x14ac:dyDescent="0.2">
      <c r="A120" s="65"/>
      <c r="B120" s="65"/>
      <c r="C120" s="56">
        <v>95</v>
      </c>
      <c r="D120" s="56" t="s">
        <v>281</v>
      </c>
      <c r="E120" s="56" t="s">
        <v>14</v>
      </c>
      <c r="F120" s="56" t="s">
        <v>115</v>
      </c>
      <c r="G120" s="56">
        <v>1</v>
      </c>
      <c r="H120" s="48">
        <v>45</v>
      </c>
      <c r="I120" s="56"/>
      <c r="J120" s="44" t="str">
        <f t="shared" si="1"/>
        <v>INSERT INTO `medical_vacancies` (`id`, `keyOrganization`, `job`, `division`, `bet`, `measures`) VALUES (NULL, 'lipetsk-gor-policlinica-1', 'врач-рентгенолог', 'поликлиника', '1', '');</v>
      </c>
    </row>
    <row r="121" spans="1:10" s="4" customFormat="1" ht="24" customHeight="1" x14ac:dyDescent="0.2">
      <c r="A121" s="65"/>
      <c r="B121" s="65"/>
      <c r="C121" s="56">
        <v>96</v>
      </c>
      <c r="D121" s="56" t="s">
        <v>281</v>
      </c>
      <c r="E121" s="50" t="s">
        <v>532</v>
      </c>
      <c r="F121" s="50" t="s">
        <v>115</v>
      </c>
      <c r="G121" s="50">
        <v>1</v>
      </c>
      <c r="H121" s="48">
        <v>60</v>
      </c>
      <c r="I121" s="56"/>
      <c r="J121" s="44" t="str">
        <f>CONCATENATE("INSERT INTO `medical_vacancies` (`id`, `keyOrganization`, `job`, `division`, `bet`, `measures`) VALUES (NULL, ","'",D121,"', '",E122,"', ","'",F122,"', ","'",G122,"', ","'",I121,"');")</f>
        <v>INSERT INTO `medical_vacancies` (`id`, `keyOrganization`, `job`, `division`, `bet`, `measures`) VALUES (NULL, 'lipetsk-gor-policlinica-1', 'медицинская сестра участковая', 'поликлиника', '2', '');</v>
      </c>
    </row>
    <row r="122" spans="1:10" s="4" customFormat="1" ht="19.5" customHeight="1" x14ac:dyDescent="0.2">
      <c r="A122" s="65"/>
      <c r="B122" s="65"/>
      <c r="C122" s="56">
        <v>97</v>
      </c>
      <c r="D122" s="56" t="s">
        <v>281</v>
      </c>
      <c r="E122" s="56" t="s">
        <v>36</v>
      </c>
      <c r="F122" s="56" t="s">
        <v>115</v>
      </c>
      <c r="G122" s="56">
        <v>2</v>
      </c>
      <c r="H122" s="48">
        <v>35</v>
      </c>
      <c r="I122" s="56"/>
      <c r="J122" s="44" t="str">
        <f>CONCATENATE("INSERT INTO `medical_vacancies` (`id`, `keyOrganization`, `job`, `division`, `bet`, `measures`) VALUES (NULL, ","'",D122,"', '",E123,"', ","'",F123,"', ","'",G123,"', ","'",I122,"');")</f>
        <v>INSERT INTO `medical_vacancies` (`id`, `keyOrganization`, `job`, `division`, `bet`, `measures`) VALUES (NULL, 'lipetsk-gor-policlinica-1', 'медицинская сестра', 'поликлиника', '1', '');</v>
      </c>
    </row>
    <row r="123" spans="1:10" s="4" customFormat="1" ht="19.5" customHeight="1" x14ac:dyDescent="0.2">
      <c r="A123" s="65"/>
      <c r="B123" s="65"/>
      <c r="C123" s="56">
        <v>98</v>
      </c>
      <c r="D123" s="56" t="s">
        <v>281</v>
      </c>
      <c r="E123" s="56" t="s">
        <v>10</v>
      </c>
      <c r="F123" s="56" t="s">
        <v>115</v>
      </c>
      <c r="G123" s="56">
        <v>1</v>
      </c>
      <c r="H123" s="48">
        <v>25</v>
      </c>
      <c r="I123" s="56"/>
      <c r="J123" s="44" t="e">
        <f>CONCATENATE("INSERT INTO `medical_vacancies` (`id`, `keyOrganization`, `job`, `division`, `bet`, `measures`) VALUES (NULL, ","'",D123,"', '",#REF!,"', ","'",#REF!,"', ","'",#REF!,"', ","'",I123,"');")</f>
        <v>#REF!</v>
      </c>
    </row>
    <row r="124" spans="1:10" s="4" customFormat="1" ht="19.5" customHeight="1" x14ac:dyDescent="0.2">
      <c r="A124" s="65"/>
      <c r="B124" s="65"/>
      <c r="C124" s="56">
        <v>99</v>
      </c>
      <c r="D124" s="56" t="s">
        <v>281</v>
      </c>
      <c r="E124" s="56" t="s">
        <v>17</v>
      </c>
      <c r="F124" s="56" t="s">
        <v>115</v>
      </c>
      <c r="G124" s="56">
        <v>1</v>
      </c>
      <c r="H124" s="48">
        <v>30</v>
      </c>
      <c r="I124" s="56"/>
      <c r="J124" s="44" t="str">
        <f t="shared" si="1"/>
        <v>INSERT INTO `medical_vacancies` (`id`, `keyOrganization`, `job`, `division`, `bet`, `measures`) VALUES (NULL, 'lipetsk-gor-policlinica-1', 'фельдшер', 'поликлиника', '1', '');</v>
      </c>
    </row>
    <row r="125" spans="1:10" s="4" customFormat="1" ht="19.5" customHeight="1" x14ac:dyDescent="0.2">
      <c r="A125" s="65"/>
      <c r="B125" s="65"/>
      <c r="C125" s="56">
        <v>100</v>
      </c>
      <c r="D125" s="56" t="s">
        <v>281</v>
      </c>
      <c r="E125" s="56"/>
      <c r="F125" s="56"/>
      <c r="G125" s="56">
        <v>1</v>
      </c>
      <c r="H125" s="48"/>
      <c r="I125" s="56"/>
      <c r="J125" s="44" t="str">
        <f t="shared" si="1"/>
        <v>INSERT INTO `medical_vacancies` (`id`, `keyOrganization`, `job`, `division`, `bet`, `measures`) VALUES (NULL, 'lipetsk-gor-policlinica-1', '', '', '1', '');</v>
      </c>
    </row>
    <row r="126" spans="1:10" s="4" customFormat="1" ht="19.5" customHeight="1" x14ac:dyDescent="0.2">
      <c r="A126" s="65">
        <v>8</v>
      </c>
      <c r="B126" s="65" t="s">
        <v>506</v>
      </c>
      <c r="C126" s="56">
        <v>101</v>
      </c>
      <c r="D126" s="56" t="s">
        <v>282</v>
      </c>
      <c r="E126" s="56" t="s">
        <v>149</v>
      </c>
      <c r="F126" s="56" t="s">
        <v>115</v>
      </c>
      <c r="G126" s="56">
        <v>2</v>
      </c>
      <c r="H126" s="48">
        <v>64</v>
      </c>
      <c r="I126" s="56" t="s">
        <v>248</v>
      </c>
      <c r="J126" s="44" t="str">
        <f t="shared" si="1"/>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27" spans="1:10" s="4" customFormat="1" ht="19.5" customHeight="1" x14ac:dyDescent="0.2">
      <c r="A127" s="65"/>
      <c r="B127" s="65"/>
      <c r="C127" s="56">
        <v>102</v>
      </c>
      <c r="D127" s="56" t="s">
        <v>282</v>
      </c>
      <c r="E127" s="56" t="s">
        <v>12</v>
      </c>
      <c r="F127" s="56" t="s">
        <v>115</v>
      </c>
      <c r="G127" s="56">
        <v>1</v>
      </c>
      <c r="H127" s="48">
        <v>45</v>
      </c>
      <c r="I127" s="56"/>
      <c r="J127" s="44" t="str">
        <f t="shared" si="1"/>
        <v>INSERT INTO `medical_vacancies` (`id`, `keyOrganization`, `job`, `division`, `bet`, `measures`) VALUES (NULL, 'lipetsk-gor-policlinica-2', 'врач-оториноларинголог', 'поликлиника', '1', '');</v>
      </c>
    </row>
    <row r="128" spans="1:10" s="4" customFormat="1" ht="19.5" customHeight="1" x14ac:dyDescent="0.2">
      <c r="A128" s="65"/>
      <c r="B128" s="65"/>
      <c r="C128" s="56">
        <v>103</v>
      </c>
      <c r="D128" s="56" t="s">
        <v>282</v>
      </c>
      <c r="E128" s="56" t="s">
        <v>20</v>
      </c>
      <c r="F128" s="56" t="s">
        <v>115</v>
      </c>
      <c r="G128" s="56">
        <v>4</v>
      </c>
      <c r="H128" s="48">
        <v>64</v>
      </c>
      <c r="I128" s="56" t="s">
        <v>248</v>
      </c>
      <c r="J128" s="44" t="str">
        <f t="shared" si="1"/>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29" spans="1:10" s="4" customFormat="1" ht="19.5" customHeight="1" x14ac:dyDescent="0.2">
      <c r="A129" s="65"/>
      <c r="B129" s="65"/>
      <c r="C129" s="56">
        <v>104</v>
      </c>
      <c r="D129" s="56" t="s">
        <v>282</v>
      </c>
      <c r="E129" s="56" t="s">
        <v>31</v>
      </c>
      <c r="F129" s="56" t="s">
        <v>115</v>
      </c>
      <c r="G129" s="56">
        <v>1</v>
      </c>
      <c r="H129" s="48">
        <v>45</v>
      </c>
      <c r="I129" s="56"/>
      <c r="J129" s="44" t="str">
        <f t="shared" si="1"/>
        <v>INSERT INTO `medical_vacancies` (`id`, `keyOrganization`, `job`, `division`, `bet`, `measures`) VALUES (NULL, 'lipetsk-gor-policlinica-2', 'врач-хирург', 'поликлиника', '1', '');</v>
      </c>
    </row>
    <row r="130" spans="1:10" s="4" customFormat="1" ht="19.5" customHeight="1" x14ac:dyDescent="0.2">
      <c r="A130" s="65"/>
      <c r="B130" s="65"/>
      <c r="C130" s="56">
        <v>105</v>
      </c>
      <c r="D130" s="56" t="s">
        <v>282</v>
      </c>
      <c r="E130" s="56" t="s">
        <v>18</v>
      </c>
      <c r="F130" s="56" t="s">
        <v>115</v>
      </c>
      <c r="G130" s="56">
        <v>1</v>
      </c>
      <c r="H130" s="48">
        <v>45</v>
      </c>
      <c r="I130" s="56" t="s">
        <v>248</v>
      </c>
      <c r="J130" s="44" t="str">
        <f t="shared" si="1"/>
        <v>INSERT INTO `medical_vacancies` (`id`, `keyOrganization`, `job`, `division`, `bet`, `measures`) VALUES (NULL, 'lipetsk-gor-policlinica-2',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31" spans="1:10" s="4" customFormat="1" ht="19.5" customHeight="1" x14ac:dyDescent="0.2">
      <c r="A131" s="65"/>
      <c r="B131" s="65"/>
      <c r="C131" s="56"/>
      <c r="D131" s="56"/>
      <c r="E131" s="56" t="s">
        <v>505</v>
      </c>
      <c r="F131" s="56" t="s">
        <v>115</v>
      </c>
      <c r="G131" s="56">
        <v>1</v>
      </c>
      <c r="H131" s="48">
        <v>45</v>
      </c>
      <c r="I131" s="56"/>
      <c r="J131" s="52"/>
    </row>
    <row r="132" spans="1:10" s="4" customFormat="1" ht="19.5" customHeight="1" x14ac:dyDescent="0.2">
      <c r="A132" s="65"/>
      <c r="B132" s="65"/>
      <c r="C132" s="56"/>
      <c r="D132" s="56"/>
      <c r="E132" s="56" t="s">
        <v>83</v>
      </c>
      <c r="F132" s="56" t="s">
        <v>115</v>
      </c>
      <c r="G132" s="56">
        <v>1</v>
      </c>
      <c r="H132" s="48">
        <v>45</v>
      </c>
      <c r="I132" s="56"/>
      <c r="J132" s="52"/>
    </row>
    <row r="133" spans="1:10" s="4" customFormat="1" ht="19.5" customHeight="1" x14ac:dyDescent="0.2">
      <c r="A133" s="65"/>
      <c r="B133" s="65"/>
      <c r="C133" s="56"/>
      <c r="D133" s="56"/>
      <c r="E133" s="56" t="s">
        <v>14</v>
      </c>
      <c r="F133" s="56" t="s">
        <v>115</v>
      </c>
      <c r="G133" s="56">
        <v>1</v>
      </c>
      <c r="H133" s="48">
        <v>45</v>
      </c>
      <c r="I133" s="56"/>
      <c r="J133" s="52"/>
    </row>
    <row r="134" spans="1:10" s="4" customFormat="1" ht="19.5" customHeight="1" x14ac:dyDescent="0.2">
      <c r="A134" s="65"/>
      <c r="B134" s="65"/>
      <c r="C134" s="56"/>
      <c r="D134" s="56"/>
      <c r="E134" s="56" t="s">
        <v>3</v>
      </c>
      <c r="F134" s="56" t="s">
        <v>115</v>
      </c>
      <c r="G134" s="56">
        <v>1</v>
      </c>
      <c r="H134" s="48">
        <v>45</v>
      </c>
      <c r="I134" s="56"/>
      <c r="J134" s="52"/>
    </row>
    <row r="135" spans="1:10" s="4" customFormat="1" ht="19.5" customHeight="1" x14ac:dyDescent="0.2">
      <c r="A135" s="65"/>
      <c r="B135" s="65"/>
      <c r="C135" s="56"/>
      <c r="D135" s="56"/>
      <c r="E135" s="56" t="s">
        <v>7</v>
      </c>
      <c r="F135" s="56" t="s">
        <v>115</v>
      </c>
      <c r="G135" s="56">
        <v>1</v>
      </c>
      <c r="H135" s="48">
        <v>45</v>
      </c>
      <c r="I135" s="56"/>
      <c r="J135" s="52"/>
    </row>
    <row r="136" spans="1:10" s="4" customFormat="1" ht="19.5" customHeight="1" x14ac:dyDescent="0.2">
      <c r="A136" s="65"/>
      <c r="B136" s="65"/>
      <c r="C136" s="56"/>
      <c r="D136" s="56"/>
      <c r="E136" s="56" t="s">
        <v>79</v>
      </c>
      <c r="F136" s="56" t="s">
        <v>115</v>
      </c>
      <c r="G136" s="56">
        <v>1</v>
      </c>
      <c r="H136" s="48">
        <v>45</v>
      </c>
      <c r="I136" s="56"/>
      <c r="J136" s="52"/>
    </row>
    <row r="137" spans="1:10" s="4" customFormat="1" ht="19.5" customHeight="1" x14ac:dyDescent="0.2">
      <c r="A137" s="65"/>
      <c r="B137" s="65"/>
      <c r="C137" s="56">
        <v>108</v>
      </c>
      <c r="D137" s="56" t="s">
        <v>282</v>
      </c>
      <c r="E137" s="56" t="s">
        <v>8</v>
      </c>
      <c r="F137" s="56" t="s">
        <v>115</v>
      </c>
      <c r="G137" s="56">
        <v>1</v>
      </c>
      <c r="H137" s="48">
        <v>45</v>
      </c>
      <c r="I137" s="56" t="s">
        <v>248</v>
      </c>
      <c r="J137" s="44" t="str">
        <f t="shared" si="1"/>
        <v>INSERT INTO `medical_vacancies` (`id`, `keyOrganization`, `job`, `division`, `bet`, `measures`) VALUES (NULL, 'lipetsk-gor-policlinica-2',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38" spans="1:10" s="4" customFormat="1" ht="19.5" customHeight="1" x14ac:dyDescent="0.2">
      <c r="A138" s="65"/>
      <c r="B138" s="65"/>
      <c r="C138" s="56"/>
      <c r="D138" s="56"/>
      <c r="E138" s="56" t="s">
        <v>17</v>
      </c>
      <c r="F138" s="56" t="s">
        <v>115</v>
      </c>
      <c r="G138" s="56">
        <v>2</v>
      </c>
      <c r="H138" s="48" t="s">
        <v>504</v>
      </c>
      <c r="I138" s="56"/>
      <c r="J138" s="44"/>
    </row>
    <row r="139" spans="1:10" s="4" customFormat="1" ht="19.5" customHeight="1" x14ac:dyDescent="0.2">
      <c r="A139" s="65"/>
      <c r="B139" s="65"/>
      <c r="C139" s="56">
        <v>111</v>
      </c>
      <c r="D139" s="56" t="s">
        <v>282</v>
      </c>
      <c r="E139" s="56" t="s">
        <v>36</v>
      </c>
      <c r="F139" s="56" t="s">
        <v>115</v>
      </c>
      <c r="G139" s="56">
        <v>3</v>
      </c>
      <c r="H139" s="48">
        <v>36</v>
      </c>
      <c r="I139" s="56"/>
      <c r="J139" s="44" t="str">
        <f t="shared" si="1"/>
        <v>INSERT INTO `medical_vacancies` (`id`, `keyOrganization`, `job`, `division`, `bet`, `measures`) VALUES (NULL, 'lipetsk-gor-policlinica-2', 'медицинская сестра участковая', 'поликлиника', '3', '');</v>
      </c>
    </row>
    <row r="140" spans="1:10" s="4" customFormat="1" ht="19.5" customHeight="1" x14ac:dyDescent="0.2">
      <c r="A140" s="65">
        <v>9</v>
      </c>
      <c r="B140" s="65" t="s">
        <v>176</v>
      </c>
      <c r="C140" s="56">
        <v>112</v>
      </c>
      <c r="D140" s="56" t="s">
        <v>283</v>
      </c>
      <c r="E140" s="56" t="s">
        <v>20</v>
      </c>
      <c r="F140" s="56" t="s">
        <v>115</v>
      </c>
      <c r="G140" s="56">
        <v>10</v>
      </c>
      <c r="H140" s="48" t="s">
        <v>556</v>
      </c>
      <c r="I140" s="56" t="s">
        <v>248</v>
      </c>
      <c r="J140" s="44" t="str">
        <f t="shared" si="1"/>
        <v>INSERT INTO `medical_vacancies` (`id`, `keyOrganization`, `job`, `division`, `bet`, `measures`) VALUES (NULL, 'lipetsk-gor-policlinica-4', 'врач-терапевт участковый',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41" spans="1:10" s="4" customFormat="1" ht="19.5" customHeight="1" x14ac:dyDescent="0.2">
      <c r="A141" s="65"/>
      <c r="B141" s="65"/>
      <c r="C141" s="56">
        <v>113</v>
      </c>
      <c r="D141" s="56" t="s">
        <v>283</v>
      </c>
      <c r="E141" s="56" t="s">
        <v>389</v>
      </c>
      <c r="F141" s="56" t="s">
        <v>115</v>
      </c>
      <c r="G141" s="56">
        <v>1</v>
      </c>
      <c r="H141" s="48" t="s">
        <v>552</v>
      </c>
      <c r="I141" s="56" t="s">
        <v>248</v>
      </c>
      <c r="J141" s="44" t="str">
        <f t="shared" si="1"/>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42" spans="1:10" s="4" customFormat="1" ht="19.5" customHeight="1" x14ac:dyDescent="0.2">
      <c r="A142" s="65"/>
      <c r="B142" s="65"/>
      <c r="C142" s="56">
        <v>114</v>
      </c>
      <c r="D142" s="56" t="s">
        <v>283</v>
      </c>
      <c r="E142" s="56" t="s">
        <v>21</v>
      </c>
      <c r="F142" s="56" t="s">
        <v>115</v>
      </c>
      <c r="G142" s="56">
        <v>4</v>
      </c>
      <c r="H142" s="48" t="s">
        <v>554</v>
      </c>
      <c r="I142" s="56"/>
      <c r="J142" s="44" t="str">
        <f t="shared" si="1"/>
        <v>INSERT INTO `medical_vacancies` (`id`, `keyOrganization`, `job`, `division`, `bet`, `measures`) VALUES (NULL, 'lipetsk-gor-policlinica-4', 'врач-акушер-гинеколог', 'поликлиника', '4', '');</v>
      </c>
    </row>
    <row r="143" spans="1:10" s="4" customFormat="1" ht="19.5" customHeight="1" x14ac:dyDescent="0.2">
      <c r="A143" s="65"/>
      <c r="B143" s="65"/>
      <c r="C143" s="56">
        <v>115</v>
      </c>
      <c r="D143" s="56" t="s">
        <v>283</v>
      </c>
      <c r="E143" s="56" t="s">
        <v>27</v>
      </c>
      <c r="F143" s="56" t="s">
        <v>115</v>
      </c>
      <c r="G143" s="56">
        <v>1</v>
      </c>
      <c r="H143" s="48" t="s">
        <v>557</v>
      </c>
      <c r="I143" s="56"/>
      <c r="J143" s="44" t="str">
        <f t="shared" si="1"/>
        <v>INSERT INTO `medical_vacancies` (`id`, `keyOrganization`, `job`, `division`, `bet`, `measures`) VALUES (NULL, 'lipetsk-gor-policlinica-4', 'врач-уролог', 'поликлиника', '1', '');</v>
      </c>
    </row>
    <row r="144" spans="1:10" s="4" customFormat="1" ht="19.5" customHeight="1" x14ac:dyDescent="0.2">
      <c r="A144" s="65"/>
      <c r="B144" s="65"/>
      <c r="C144" s="56">
        <v>116</v>
      </c>
      <c r="D144" s="56" t="s">
        <v>283</v>
      </c>
      <c r="E144" s="56" t="s">
        <v>141</v>
      </c>
      <c r="F144" s="56" t="s">
        <v>115</v>
      </c>
      <c r="G144" s="56">
        <v>1</v>
      </c>
      <c r="H144" s="48" t="s">
        <v>555</v>
      </c>
      <c r="I144" s="56"/>
      <c r="J144" s="44" t="str">
        <f t="shared" si="1"/>
        <v>INSERT INTO `medical_vacancies` (`id`, `keyOrganization`, `job`, `division`, `bet`, `measures`) VALUES (NULL, 'lipetsk-gor-policlinica-4', 'врач-нефролог', 'поликлиника', '1', '');</v>
      </c>
    </row>
    <row r="145" spans="1:10" s="4" customFormat="1" ht="19.5" customHeight="1" x14ac:dyDescent="0.2">
      <c r="A145" s="65"/>
      <c r="B145" s="65"/>
      <c r="C145" s="56">
        <v>117</v>
      </c>
      <c r="D145" s="56" t="s">
        <v>283</v>
      </c>
      <c r="E145" s="56" t="s">
        <v>37</v>
      </c>
      <c r="F145" s="56" t="s">
        <v>115</v>
      </c>
      <c r="G145" s="56">
        <v>2</v>
      </c>
      <c r="H145" s="48" t="s">
        <v>553</v>
      </c>
      <c r="I145" s="56" t="s">
        <v>248</v>
      </c>
      <c r="J145" s="44" t="str">
        <f t="shared" si="1"/>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46" spans="1:10" s="4" customFormat="1" ht="19.5" customHeight="1" x14ac:dyDescent="0.2">
      <c r="A146" s="65"/>
      <c r="B146" s="65"/>
      <c r="C146" s="56">
        <v>118</v>
      </c>
      <c r="D146" s="56" t="s">
        <v>283</v>
      </c>
      <c r="E146" s="56" t="s">
        <v>44</v>
      </c>
      <c r="F146" s="56" t="s">
        <v>115</v>
      </c>
      <c r="G146" s="56">
        <v>1</v>
      </c>
      <c r="H146" s="48" t="s">
        <v>552</v>
      </c>
      <c r="I146" s="56"/>
      <c r="J146" s="44" t="str">
        <f t="shared" si="1"/>
        <v>INSERT INTO `medical_vacancies` (`id`, `keyOrganization`, `job`, `division`, `bet`, `measures`) VALUES (NULL, 'lipetsk-gor-policlinica-4', 'врач клинической лабораторной диагностики', 'поликлиника', '1', '');</v>
      </c>
    </row>
    <row r="147" spans="1:10" s="4" customFormat="1" ht="19.5" customHeight="1" x14ac:dyDescent="0.2">
      <c r="A147" s="65"/>
      <c r="B147" s="65"/>
      <c r="C147" s="56">
        <v>119</v>
      </c>
      <c r="D147" s="56" t="s">
        <v>283</v>
      </c>
      <c r="E147" s="56" t="s">
        <v>4</v>
      </c>
      <c r="F147" s="56" t="s">
        <v>115</v>
      </c>
      <c r="G147" s="56">
        <v>1</v>
      </c>
      <c r="H147" s="48" t="s">
        <v>555</v>
      </c>
      <c r="I147" s="56" t="s">
        <v>248</v>
      </c>
      <c r="J147" s="44" t="str">
        <f t="shared" si="1"/>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48" spans="1:10" s="4" customFormat="1" ht="19.5" customHeight="1" x14ac:dyDescent="0.2">
      <c r="A148" s="65"/>
      <c r="B148" s="65"/>
      <c r="C148" s="56">
        <v>120</v>
      </c>
      <c r="D148" s="56" t="s">
        <v>283</v>
      </c>
      <c r="E148" s="56" t="s">
        <v>83</v>
      </c>
      <c r="F148" s="56" t="s">
        <v>115</v>
      </c>
      <c r="G148" s="56">
        <v>1</v>
      </c>
      <c r="H148" s="48" t="s">
        <v>555</v>
      </c>
      <c r="I148" s="56"/>
      <c r="J148" s="44" t="str">
        <f t="shared" si="1"/>
        <v>INSERT INTO `medical_vacancies` (`id`, `keyOrganization`, `job`, `division`, `bet`, `measures`) VALUES (NULL, 'lipetsk-gor-policlinica-4', 'врач-гастроэнтеролог', 'поликлиника', '1', '');</v>
      </c>
    </row>
    <row r="149" spans="1:10" s="4" customFormat="1" ht="19.5" customHeight="1" x14ac:dyDescent="0.2">
      <c r="A149" s="65"/>
      <c r="B149" s="65"/>
      <c r="C149" s="56">
        <v>121</v>
      </c>
      <c r="D149" s="56" t="s">
        <v>283</v>
      </c>
      <c r="E149" s="56" t="s">
        <v>28</v>
      </c>
      <c r="F149" s="56" t="s">
        <v>115</v>
      </c>
      <c r="G149" s="56">
        <v>1</v>
      </c>
      <c r="H149" s="48" t="s">
        <v>558</v>
      </c>
      <c r="I149" s="56"/>
      <c r="J149" s="44" t="str">
        <f t="shared" si="1"/>
        <v>INSERT INTO `medical_vacancies` (`id`, `keyOrganization`, `job`, `division`, `bet`, `measures`) VALUES (NULL, 'lipetsk-gor-policlinica-4', 'врач-эпидемиолог', 'поликлиника', '1', '');</v>
      </c>
    </row>
    <row r="150" spans="1:10" s="4" customFormat="1" ht="19.5" customHeight="1" x14ac:dyDescent="0.2">
      <c r="A150" s="65"/>
      <c r="B150" s="65"/>
      <c r="C150" s="56">
        <v>122</v>
      </c>
      <c r="D150" s="56" t="s">
        <v>283</v>
      </c>
      <c r="E150" s="56" t="s">
        <v>8</v>
      </c>
      <c r="F150" s="56" t="s">
        <v>115</v>
      </c>
      <c r="G150" s="56">
        <v>1</v>
      </c>
      <c r="H150" s="48" t="s">
        <v>555</v>
      </c>
      <c r="I150" s="56" t="s">
        <v>248</v>
      </c>
      <c r="J150" s="44" t="str">
        <f t="shared" si="1"/>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51" spans="1:10" s="4" customFormat="1" ht="19.5" customHeight="1" x14ac:dyDescent="0.2">
      <c r="A151" s="65"/>
      <c r="B151" s="65"/>
      <c r="C151" s="56">
        <v>123</v>
      </c>
      <c r="D151" s="56" t="s">
        <v>283</v>
      </c>
      <c r="E151" s="56" t="s">
        <v>18</v>
      </c>
      <c r="F151" s="56" t="s">
        <v>115</v>
      </c>
      <c r="G151" s="56">
        <v>1</v>
      </c>
      <c r="H151" s="48" t="s">
        <v>552</v>
      </c>
      <c r="I151" s="56"/>
      <c r="J151" s="44" t="str">
        <f t="shared" si="1"/>
        <v>INSERT INTO `medical_vacancies` (`id`, `keyOrganization`, `job`, `division`, `bet`, `measures`) VALUES (NULL, 'lipetsk-gor-policlinica-4', 'врач-онколог', 'поликлиника', '1', '');</v>
      </c>
    </row>
    <row r="152" spans="1:10" s="4" customFormat="1" ht="19.5" customHeight="1" x14ac:dyDescent="0.2">
      <c r="A152" s="65"/>
      <c r="B152" s="65"/>
      <c r="C152" s="56"/>
      <c r="D152" s="56"/>
      <c r="E152" s="56" t="s">
        <v>84</v>
      </c>
      <c r="F152" s="56" t="s">
        <v>115</v>
      </c>
      <c r="G152" s="56">
        <v>1</v>
      </c>
      <c r="H152" s="48" t="s">
        <v>552</v>
      </c>
      <c r="I152" s="56"/>
      <c r="J152" s="44"/>
    </row>
    <row r="153" spans="1:10" s="4" customFormat="1" ht="19.5" customHeight="1" x14ac:dyDescent="0.2">
      <c r="A153" s="65"/>
      <c r="B153" s="65"/>
      <c r="C153" s="56">
        <v>124</v>
      </c>
      <c r="D153" s="56" t="s">
        <v>283</v>
      </c>
      <c r="E153" s="56" t="s">
        <v>41</v>
      </c>
      <c r="F153" s="56" t="s">
        <v>115</v>
      </c>
      <c r="G153" s="56">
        <v>1</v>
      </c>
      <c r="H153" s="48" t="s">
        <v>555</v>
      </c>
      <c r="I153" s="56" t="s">
        <v>248</v>
      </c>
      <c r="J153" s="44" t="str">
        <f t="shared" si="1"/>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54" spans="1:10" s="4" customFormat="1" ht="19.5" customHeight="1" x14ac:dyDescent="0.2">
      <c r="A154" s="65"/>
      <c r="B154" s="65"/>
      <c r="C154" s="56">
        <v>125</v>
      </c>
      <c r="D154" s="56" t="s">
        <v>283</v>
      </c>
      <c r="E154" s="56" t="s">
        <v>24</v>
      </c>
      <c r="F154" s="56" t="s">
        <v>115</v>
      </c>
      <c r="G154" s="56">
        <v>1</v>
      </c>
      <c r="H154" s="48" t="s">
        <v>555</v>
      </c>
      <c r="I154" s="56"/>
      <c r="J154" s="44" t="str">
        <f t="shared" si="1"/>
        <v>INSERT INTO `medical_vacancies` (`id`, `keyOrganization`, `job`, `division`, `bet`, `measures`) VALUES (NULL, 'lipetsk-gor-policlinica-4', 'врач-кардиолог', 'поликлиника', '1', '');</v>
      </c>
    </row>
    <row r="155" spans="1:10" s="4" customFormat="1" ht="45" customHeight="1" x14ac:dyDescent="0.2">
      <c r="A155" s="65"/>
      <c r="B155" s="65"/>
      <c r="C155" s="56">
        <v>126</v>
      </c>
      <c r="D155" s="56" t="s">
        <v>283</v>
      </c>
      <c r="E155" s="56" t="s">
        <v>387</v>
      </c>
      <c r="F155" s="56" t="s">
        <v>115</v>
      </c>
      <c r="G155" s="56">
        <v>1</v>
      </c>
      <c r="H155" s="48" t="s">
        <v>559</v>
      </c>
      <c r="I155" s="56"/>
      <c r="J155" s="44" t="str">
        <f t="shared" si="1"/>
        <v>INSERT INTO `medical_vacancies` (`id`, `keyOrganization`, `job`, `division`, `bet`, `measures`) VALUES (NULL, 'lipetsk-gor-policlinica-4', 'заведующий отделением -врач по медицинской профилактике', 'поликлиника', '1', '');</v>
      </c>
    </row>
    <row r="156" spans="1:10" s="4" customFormat="1" ht="19.5" customHeight="1" x14ac:dyDescent="0.2">
      <c r="A156" s="65"/>
      <c r="B156" s="65"/>
      <c r="C156" s="56"/>
      <c r="D156" s="56"/>
      <c r="E156" s="56" t="s">
        <v>5</v>
      </c>
      <c r="F156" s="56" t="s">
        <v>388</v>
      </c>
      <c r="G156" s="56">
        <v>1</v>
      </c>
      <c r="H156" s="48" t="s">
        <v>560</v>
      </c>
      <c r="I156" s="56"/>
      <c r="J156" s="44"/>
    </row>
    <row r="157" spans="1:10" s="4" customFormat="1" ht="19.5" customHeight="1" x14ac:dyDescent="0.2">
      <c r="A157" s="65"/>
      <c r="B157" s="65"/>
      <c r="C157" s="56">
        <v>127</v>
      </c>
      <c r="D157" s="56" t="s">
        <v>283</v>
      </c>
      <c r="E157" s="56" t="s">
        <v>10</v>
      </c>
      <c r="F157" s="56" t="s">
        <v>115</v>
      </c>
      <c r="G157" s="56">
        <v>1</v>
      </c>
      <c r="H157" s="48" t="s">
        <v>547</v>
      </c>
      <c r="I157" s="56"/>
      <c r="J157" s="44" t="str">
        <f t="shared" si="1"/>
        <v>INSERT INTO `medical_vacancies` (`id`, `keyOrganization`, `job`, `division`, `bet`, `measures`) VALUES (NULL, 'lipetsk-gor-policlinica-4', 'медицинская сестра', 'поликлиника', '1', '');</v>
      </c>
    </row>
    <row r="158" spans="1:10" s="4" customFormat="1" ht="19.5" customHeight="1" x14ac:dyDescent="0.2">
      <c r="A158" s="65">
        <v>10</v>
      </c>
      <c r="B158" s="65" t="s">
        <v>243</v>
      </c>
      <c r="C158" s="56">
        <v>128</v>
      </c>
      <c r="D158" s="56" t="s">
        <v>284</v>
      </c>
      <c r="E158" s="56" t="s">
        <v>20</v>
      </c>
      <c r="F158" s="56" t="s">
        <v>115</v>
      </c>
      <c r="G158" s="56">
        <v>2</v>
      </c>
      <c r="H158" s="48">
        <v>40</v>
      </c>
      <c r="I158" s="56" t="s">
        <v>248</v>
      </c>
      <c r="J158" s="44" t="str">
        <f t="shared" ref="J158:J230" si="2">CONCATENATE("INSERT INTO `medical_vacancies` (`id`, `keyOrganization`, `job`, `division`, `bet`, `measures`) VALUES (NULL, ","'",D158,"', '",E158,"', ","'",F158,"', ","'",G158,"', ","'",I158,"');")</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59" spans="1:10" s="4" customFormat="1" ht="19.5" customHeight="1" x14ac:dyDescent="0.2">
      <c r="A159" s="65"/>
      <c r="B159" s="65"/>
      <c r="C159" s="56">
        <v>129</v>
      </c>
      <c r="D159" s="56" t="s">
        <v>284</v>
      </c>
      <c r="E159" s="56" t="s">
        <v>37</v>
      </c>
      <c r="F159" s="56" t="s">
        <v>115</v>
      </c>
      <c r="G159" s="56">
        <v>1</v>
      </c>
      <c r="H159" s="48">
        <v>40</v>
      </c>
      <c r="I159" s="56" t="s">
        <v>248</v>
      </c>
      <c r="J159" s="44" t="str">
        <f t="shared" si="2"/>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60" spans="1:10" s="4" customFormat="1" ht="19.5" customHeight="1" x14ac:dyDescent="0.2">
      <c r="A160" s="65"/>
      <c r="B160" s="65"/>
      <c r="C160" s="56">
        <v>130</v>
      </c>
      <c r="D160" s="56" t="s">
        <v>284</v>
      </c>
      <c r="E160" s="56" t="s">
        <v>14</v>
      </c>
      <c r="F160" s="56" t="s">
        <v>115</v>
      </c>
      <c r="G160" s="56">
        <v>1</v>
      </c>
      <c r="H160" s="48">
        <v>35</v>
      </c>
      <c r="I160" s="56"/>
      <c r="J160" s="44" t="str">
        <f t="shared" si="2"/>
        <v>INSERT INTO `medical_vacancies` (`id`, `keyOrganization`, `job`, `division`, `bet`, `measures`) VALUES (NULL, 'lipetsk-gor-policlinica-5', 'врач-рентгенолог', 'поликлиника', '1', '');</v>
      </c>
    </row>
    <row r="161" spans="1:10" s="4" customFormat="1" ht="19.5" customHeight="1" x14ac:dyDescent="0.2">
      <c r="A161" s="65"/>
      <c r="B161" s="65"/>
      <c r="C161" s="56">
        <v>131</v>
      </c>
      <c r="D161" s="56" t="s">
        <v>284</v>
      </c>
      <c r="E161" s="56" t="s">
        <v>8</v>
      </c>
      <c r="F161" s="56" t="s">
        <v>115</v>
      </c>
      <c r="G161" s="56">
        <v>1</v>
      </c>
      <c r="H161" s="48">
        <v>35</v>
      </c>
      <c r="I161" s="56" t="s">
        <v>248</v>
      </c>
      <c r="J161" s="44" t="str">
        <f t="shared" si="2"/>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62" spans="1:10" s="4" customFormat="1" ht="19.5" customHeight="1" x14ac:dyDescent="0.2">
      <c r="A162" s="65"/>
      <c r="B162" s="65"/>
      <c r="C162" s="56">
        <v>132</v>
      </c>
      <c r="D162" s="56" t="s">
        <v>284</v>
      </c>
      <c r="E162" s="56" t="s">
        <v>31</v>
      </c>
      <c r="F162" s="56" t="s">
        <v>115</v>
      </c>
      <c r="G162" s="56">
        <v>1</v>
      </c>
      <c r="H162" s="48">
        <v>35</v>
      </c>
      <c r="I162" s="56"/>
      <c r="J162" s="44" t="str">
        <f t="shared" si="2"/>
        <v>INSERT INTO `medical_vacancies` (`id`, `keyOrganization`, `job`, `division`, `bet`, `measures`) VALUES (NULL, 'lipetsk-gor-policlinica-5', 'врач-хирург', 'поликлиника', '1', '');</v>
      </c>
    </row>
    <row r="163" spans="1:10" s="4" customFormat="1" ht="19.5" customHeight="1" x14ac:dyDescent="0.2">
      <c r="A163" s="65"/>
      <c r="B163" s="65"/>
      <c r="C163" s="56"/>
      <c r="D163" s="56"/>
      <c r="E163" s="56" t="s">
        <v>383</v>
      </c>
      <c r="F163" s="56" t="s">
        <v>115</v>
      </c>
      <c r="G163" s="56">
        <v>1</v>
      </c>
      <c r="H163" s="48">
        <v>12</v>
      </c>
      <c r="I163" s="56" t="s">
        <v>248</v>
      </c>
      <c r="J163" s="44"/>
    </row>
    <row r="164" spans="1:10" s="4" customFormat="1" ht="19.5" customHeight="1" x14ac:dyDescent="0.2">
      <c r="A164" s="65"/>
      <c r="B164" s="65"/>
      <c r="C164" s="56">
        <v>133</v>
      </c>
      <c r="D164" s="56" t="s">
        <v>284</v>
      </c>
      <c r="E164" s="56" t="s">
        <v>3</v>
      </c>
      <c r="F164" s="56" t="s">
        <v>115</v>
      </c>
      <c r="G164" s="56">
        <v>1</v>
      </c>
      <c r="H164" s="48">
        <v>35</v>
      </c>
      <c r="I164" s="56"/>
      <c r="J164" s="44" t="str">
        <f t="shared" si="2"/>
        <v>INSERT INTO `medical_vacancies` (`id`, `keyOrganization`, `job`, `division`, `bet`, `measures`) VALUES (NULL, 'lipetsk-gor-policlinica-5', 'врач-эндокринолог', 'поликлиника', '1', '');</v>
      </c>
    </row>
    <row r="165" spans="1:10" s="4" customFormat="1" ht="19.5" customHeight="1" x14ac:dyDescent="0.2">
      <c r="A165" s="65"/>
      <c r="B165" s="65"/>
      <c r="C165" s="56">
        <v>134</v>
      </c>
      <c r="D165" s="56" t="s">
        <v>284</v>
      </c>
      <c r="E165" s="56" t="s">
        <v>17</v>
      </c>
      <c r="F165" s="56" t="s">
        <v>115</v>
      </c>
      <c r="G165" s="56">
        <v>1</v>
      </c>
      <c r="H165" s="48">
        <v>25</v>
      </c>
      <c r="I165" s="56"/>
      <c r="J165" s="44" t="str">
        <f t="shared" si="2"/>
        <v>INSERT INTO `medical_vacancies` (`id`, `keyOrganization`, `job`, `division`, `bet`, `measures`) VALUES (NULL, 'lipetsk-gor-policlinica-5', 'фельдшер', 'поликлиника', '1', '');</v>
      </c>
    </row>
    <row r="166" spans="1:10" s="4" customFormat="1" ht="19.5" customHeight="1" x14ac:dyDescent="0.2">
      <c r="A166" s="65">
        <v>11</v>
      </c>
      <c r="B166" s="65" t="s">
        <v>101</v>
      </c>
      <c r="C166" s="56">
        <v>135</v>
      </c>
      <c r="D166" s="56" t="s">
        <v>285</v>
      </c>
      <c r="E166" s="56" t="s">
        <v>16</v>
      </c>
      <c r="F166" s="56" t="s">
        <v>115</v>
      </c>
      <c r="G166" s="56">
        <v>2</v>
      </c>
      <c r="H166" s="48">
        <v>50</v>
      </c>
      <c r="I166" s="56" t="s">
        <v>248</v>
      </c>
      <c r="J166" s="44" t="str">
        <f t="shared" si="2"/>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67" spans="1:10" s="4" customFormat="1" ht="19.5" customHeight="1" x14ac:dyDescent="0.2">
      <c r="A167" s="65"/>
      <c r="B167" s="65"/>
      <c r="C167" s="56">
        <v>136</v>
      </c>
      <c r="D167" s="56" t="s">
        <v>285</v>
      </c>
      <c r="E167" s="56" t="s">
        <v>37</v>
      </c>
      <c r="F167" s="56" t="s">
        <v>115</v>
      </c>
      <c r="G167" s="56">
        <v>2</v>
      </c>
      <c r="H167" s="48">
        <v>50</v>
      </c>
      <c r="I167" s="56" t="s">
        <v>248</v>
      </c>
      <c r="J167" s="44" t="str">
        <f t="shared" si="2"/>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68" spans="1:10" s="4" customFormat="1" ht="19.5" customHeight="1" x14ac:dyDescent="0.2">
      <c r="A168" s="65"/>
      <c r="B168" s="65"/>
      <c r="C168" s="56">
        <v>137</v>
      </c>
      <c r="D168" s="56" t="s">
        <v>285</v>
      </c>
      <c r="E168" s="56" t="s">
        <v>384</v>
      </c>
      <c r="F168" s="56" t="s">
        <v>115</v>
      </c>
      <c r="G168" s="56">
        <v>1</v>
      </c>
      <c r="H168" s="48">
        <v>20</v>
      </c>
      <c r="I168" s="56"/>
      <c r="J168" s="44" t="str">
        <f t="shared" si="2"/>
        <v>INSERT INTO `medical_vacancies` (`id`, `keyOrganization`, `job`, `division`, `bet`, `measures`) VALUES (NULL, 'lipetsk-gor-policlinica-7', 'врач-рентгенолог на 0,5 ст.', 'поликлиника', '1', '');</v>
      </c>
    </row>
    <row r="169" spans="1:10" s="4" customFormat="1" ht="19.5" customHeight="1" x14ac:dyDescent="0.2">
      <c r="A169" s="65"/>
      <c r="B169" s="65"/>
      <c r="C169" s="56">
        <v>139</v>
      </c>
      <c r="D169" s="56" t="s">
        <v>285</v>
      </c>
      <c r="E169" s="56" t="s">
        <v>17</v>
      </c>
      <c r="F169" s="56" t="s">
        <v>115</v>
      </c>
      <c r="G169" s="56">
        <v>1</v>
      </c>
      <c r="H169" s="48">
        <v>35</v>
      </c>
      <c r="I169" s="56" t="s">
        <v>248</v>
      </c>
      <c r="J169" s="44" t="str">
        <f t="shared" si="2"/>
        <v>INSERT INTO `medical_vacancies` (`id`, `keyOrganization`, `job`, `division`, `bet`, `measures`) VALUES (NULL, 'lipetsk-gor-policlinica-7', 'фельдшер',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70" spans="1:10" s="4" customFormat="1" ht="51.75" customHeight="1" x14ac:dyDescent="0.2">
      <c r="A170" s="44">
        <v>12</v>
      </c>
      <c r="B170" s="56" t="s">
        <v>244</v>
      </c>
      <c r="C170" s="56">
        <v>140</v>
      </c>
      <c r="D170" s="56" t="s">
        <v>286</v>
      </c>
      <c r="E170" s="56" t="s">
        <v>245</v>
      </c>
      <c r="F170" s="56" t="s">
        <v>115</v>
      </c>
      <c r="G170" s="56">
        <v>1</v>
      </c>
      <c r="H170" s="48">
        <v>45.6</v>
      </c>
      <c r="I170" s="56"/>
      <c r="J170" s="44" t="str">
        <f t="shared" si="2"/>
        <v>INSERT INTO `medical_vacancies` (`id`, `keyOrganization`, `job`, `division`, `bet`, `measures`) VALUES (NULL, 'lipetsk-stom-policlinica-1', 'зубной техник', 'поликлиника', '1', '');</v>
      </c>
    </row>
    <row r="171" spans="1:10" s="4" customFormat="1" ht="19.5" customHeight="1" x14ac:dyDescent="0.2">
      <c r="A171" s="65">
        <v>13</v>
      </c>
      <c r="B171" s="65" t="s">
        <v>103</v>
      </c>
      <c r="C171" s="56">
        <v>141</v>
      </c>
      <c r="D171" s="56" t="s">
        <v>287</v>
      </c>
      <c r="E171" s="56" t="s">
        <v>65</v>
      </c>
      <c r="F171" s="56" t="s">
        <v>115</v>
      </c>
      <c r="G171" s="56">
        <v>1</v>
      </c>
      <c r="H171" s="48">
        <v>50</v>
      </c>
      <c r="I171" s="56"/>
      <c r="J171" s="44" t="str">
        <f t="shared" si="2"/>
        <v>INSERT INTO `medical_vacancies` (`id`, `keyOrganization`, `job`, `division`, `bet`, `measures`) VALUES (NULL, 'lipetsk-stom-policlinica-2', 'врач-стоматолог-хирург', 'поликлиника', '1', '');</v>
      </c>
    </row>
    <row r="172" spans="1:10" s="4" customFormat="1" ht="19.5" customHeight="1" x14ac:dyDescent="0.2">
      <c r="A172" s="65"/>
      <c r="B172" s="65"/>
      <c r="C172" s="56"/>
      <c r="D172" s="56"/>
      <c r="E172" s="56" t="s">
        <v>10</v>
      </c>
      <c r="F172" s="56" t="s">
        <v>115</v>
      </c>
      <c r="G172" s="56">
        <v>1</v>
      </c>
      <c r="H172" s="48">
        <v>25</v>
      </c>
      <c r="I172" s="56"/>
      <c r="J172" s="56"/>
    </row>
    <row r="173" spans="1:10" s="4" customFormat="1" ht="96.75" customHeight="1" x14ac:dyDescent="0.2">
      <c r="A173" s="65"/>
      <c r="B173" s="65"/>
      <c r="C173" s="56">
        <v>142</v>
      </c>
      <c r="D173" s="56" t="s">
        <v>287</v>
      </c>
      <c r="E173" s="56"/>
      <c r="F173" s="56"/>
      <c r="G173" s="56"/>
      <c r="H173" s="48"/>
      <c r="I173" s="56"/>
      <c r="J173" s="44" t="str">
        <f t="shared" si="2"/>
        <v>INSERT INTO `medical_vacancies` (`id`, `keyOrganization`, `job`, `division`, `bet`, `measures`) VALUES (NULL, 'lipetsk-stom-policlinica-2', '', '', '', '');</v>
      </c>
    </row>
    <row r="174" spans="1:10" s="4" customFormat="1" ht="19.5" customHeight="1" x14ac:dyDescent="0.2">
      <c r="A174" s="65">
        <v>14</v>
      </c>
      <c r="B174" s="65" t="s">
        <v>104</v>
      </c>
      <c r="C174" s="56">
        <v>143</v>
      </c>
      <c r="D174" s="56" t="s">
        <v>288</v>
      </c>
      <c r="E174" s="56"/>
      <c r="F174" s="56"/>
      <c r="G174" s="56"/>
      <c r="H174" s="48"/>
      <c r="I174" s="56"/>
      <c r="J174" s="44" t="str">
        <f t="shared" si="2"/>
        <v>INSERT INTO `medical_vacancies` (`id`, `keyOrganization`, `job`, `division`, `bet`, `measures`) VALUES (NULL, 'lipetsk-det-stom-policlinica', '', '', '', '');</v>
      </c>
    </row>
    <row r="175" spans="1:10" s="4" customFormat="1" ht="19.5" customHeight="1" x14ac:dyDescent="0.2">
      <c r="A175" s="65"/>
      <c r="B175" s="65"/>
      <c r="C175" s="56">
        <v>144</v>
      </c>
      <c r="D175" s="56" t="s">
        <v>288</v>
      </c>
      <c r="E175" s="56" t="s">
        <v>65</v>
      </c>
      <c r="F175" s="56" t="s">
        <v>115</v>
      </c>
      <c r="G175" s="56">
        <v>1</v>
      </c>
      <c r="H175" s="48">
        <v>30</v>
      </c>
      <c r="I175" s="56"/>
      <c r="J175" s="44" t="str">
        <f t="shared" si="2"/>
        <v>INSERT INTO `medical_vacancies` (`id`, `keyOrganization`, `job`, `division`, `bet`, `measures`) VALUES (NULL, 'lipetsk-det-stom-policlinica', 'врач-стоматолог-хирург', 'поликлиника', '1', '');</v>
      </c>
    </row>
    <row r="176" spans="1:10" s="4" customFormat="1" ht="19.5" customHeight="1" x14ac:dyDescent="0.2">
      <c r="A176" s="65"/>
      <c r="B176" s="65"/>
      <c r="C176" s="56">
        <v>145</v>
      </c>
      <c r="D176" s="56" t="s">
        <v>288</v>
      </c>
      <c r="E176" s="56" t="s">
        <v>64</v>
      </c>
      <c r="F176" s="56" t="s">
        <v>115</v>
      </c>
      <c r="G176" s="56">
        <v>1</v>
      </c>
      <c r="H176" s="48">
        <v>30</v>
      </c>
      <c r="I176" s="56"/>
      <c r="J176" s="44" t="str">
        <f t="shared" si="2"/>
        <v>INSERT INTO `medical_vacancies` (`id`, `keyOrganization`, `job`, `division`, `bet`, `measures`) VALUES (NULL, 'lipetsk-det-stom-policlinica', 'врач-стоматолог', 'поликлиника', '1', '');</v>
      </c>
    </row>
    <row r="177" spans="1:10" s="4" customFormat="1" ht="19.5" customHeight="1" x14ac:dyDescent="0.2">
      <c r="A177" s="65"/>
      <c r="B177" s="65"/>
      <c r="C177" s="56">
        <v>146</v>
      </c>
      <c r="D177" s="56" t="s">
        <v>288</v>
      </c>
      <c r="E177" s="56" t="s">
        <v>80</v>
      </c>
      <c r="F177" s="56" t="s">
        <v>115</v>
      </c>
      <c r="G177" s="56">
        <v>1</v>
      </c>
      <c r="H177" s="48">
        <v>30</v>
      </c>
      <c r="I177" s="56"/>
      <c r="J177" s="44" t="str">
        <f t="shared" si="2"/>
        <v>INSERT INTO `medical_vacancies` (`id`, `keyOrganization`, `job`, `division`, `bet`, `measures`) VALUES (NULL, 'lipetsk-det-stom-policlinica', 'врач-ортодонт', 'поликлиника', '1', '');</v>
      </c>
    </row>
    <row r="178" spans="1:10" s="4" customFormat="1" ht="19.5" customHeight="1" x14ac:dyDescent="0.2">
      <c r="A178" s="65"/>
      <c r="B178" s="65"/>
      <c r="C178" s="56"/>
      <c r="D178" s="56"/>
      <c r="E178" s="56" t="s">
        <v>81</v>
      </c>
      <c r="F178" s="56" t="s">
        <v>115</v>
      </c>
      <c r="G178" s="56">
        <v>1</v>
      </c>
      <c r="H178" s="48">
        <v>20</v>
      </c>
      <c r="I178" s="56"/>
      <c r="J178" s="44"/>
    </row>
    <row r="179" spans="1:10" s="4" customFormat="1" ht="19.5" customHeight="1" x14ac:dyDescent="0.2">
      <c r="A179" s="65"/>
      <c r="B179" s="65"/>
      <c r="C179" s="56">
        <v>147</v>
      </c>
      <c r="D179" s="56" t="s">
        <v>288</v>
      </c>
      <c r="E179" s="56" t="s">
        <v>10</v>
      </c>
      <c r="F179" s="56" t="s">
        <v>115</v>
      </c>
      <c r="G179" s="56">
        <v>4</v>
      </c>
      <c r="H179" s="48">
        <v>18</v>
      </c>
      <c r="I179" s="56"/>
      <c r="J179" s="44" t="str">
        <f t="shared" si="2"/>
        <v>INSERT INTO `medical_vacancies` (`id`, `keyOrganization`, `job`, `division`, `bet`, `measures`) VALUES (NULL, 'lipetsk-det-stom-policlinica', 'медицинская сестра', 'поликлиника', '4', '');</v>
      </c>
    </row>
    <row r="180" spans="1:10" s="4" customFormat="1" ht="19.5" customHeight="1" x14ac:dyDescent="0.2">
      <c r="A180" s="65"/>
      <c r="B180" s="65"/>
      <c r="C180" s="56"/>
      <c r="D180" s="56"/>
      <c r="E180" s="56" t="s">
        <v>245</v>
      </c>
      <c r="F180" s="56" t="s">
        <v>115</v>
      </c>
      <c r="G180" s="56">
        <v>1</v>
      </c>
      <c r="H180" s="48">
        <v>30</v>
      </c>
      <c r="I180" s="56"/>
      <c r="J180" s="44"/>
    </row>
    <row r="181" spans="1:10" s="4" customFormat="1" ht="19.5" customHeight="1" x14ac:dyDescent="0.2">
      <c r="A181" s="65"/>
      <c r="B181" s="65"/>
      <c r="C181" s="56">
        <v>148</v>
      </c>
      <c r="D181" s="56" t="s">
        <v>288</v>
      </c>
      <c r="E181" s="50" t="s">
        <v>46</v>
      </c>
      <c r="F181" s="50" t="s">
        <v>115</v>
      </c>
      <c r="G181" s="50">
        <v>1</v>
      </c>
      <c r="H181" s="48">
        <v>14</v>
      </c>
      <c r="I181" s="56"/>
      <c r="J181" s="44" t="str">
        <f>CONCATENATE("INSERT INTO `medical_vacancies` (`id`, `keyOrganization`, `job`, `division`, `bet`, `measures`) VALUES (NULL, ","'",D181,"', '",E180,"', ","'",F180,"', ","'",G180,"', ","'",I181,"');")</f>
        <v>INSERT INTO `medical_vacancies` (`id`, `keyOrganization`, `job`, `division`, `bet`, `measures`) VALUES (NULL, 'lipetsk-det-stom-policlinica', 'зубной техник', 'поликлиника', '1', '');</v>
      </c>
    </row>
    <row r="182" spans="1:10" s="4" customFormat="1" ht="19.5" customHeight="1" x14ac:dyDescent="0.2">
      <c r="A182" s="65">
        <v>15</v>
      </c>
      <c r="B182" s="65" t="s">
        <v>131</v>
      </c>
      <c r="C182" s="56">
        <v>149</v>
      </c>
      <c r="D182" s="56" t="s">
        <v>289</v>
      </c>
      <c r="E182" s="56" t="s">
        <v>23</v>
      </c>
      <c r="F182" s="56" t="s">
        <v>116</v>
      </c>
      <c r="G182" s="56">
        <v>2</v>
      </c>
      <c r="H182" s="48">
        <v>78.08</v>
      </c>
      <c r="I182" s="56" t="s">
        <v>249</v>
      </c>
      <c r="J182" s="44" t="str">
        <f t="shared" si="2"/>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83" spans="1:10" s="4" customFormat="1" ht="19.5" customHeight="1" x14ac:dyDescent="0.2">
      <c r="A183" s="65"/>
      <c r="B183" s="65"/>
      <c r="C183" s="56">
        <v>150</v>
      </c>
      <c r="D183" s="56" t="s">
        <v>289</v>
      </c>
      <c r="E183" s="56" t="s">
        <v>20</v>
      </c>
      <c r="F183" s="56" t="s">
        <v>115</v>
      </c>
      <c r="G183" s="56">
        <v>3</v>
      </c>
      <c r="H183" s="48">
        <v>78.08</v>
      </c>
      <c r="I183" s="56" t="s">
        <v>248</v>
      </c>
      <c r="J183" s="44" t="str">
        <f t="shared" si="2"/>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84" spans="1:10" s="4" customFormat="1" ht="19.5" customHeight="1" x14ac:dyDescent="0.2">
      <c r="A184" s="65"/>
      <c r="B184" s="65"/>
      <c r="C184" s="56">
        <v>151</v>
      </c>
      <c r="D184" s="56" t="s">
        <v>289</v>
      </c>
      <c r="E184" s="56" t="s">
        <v>26</v>
      </c>
      <c r="F184" s="56" t="s">
        <v>116</v>
      </c>
      <c r="G184" s="56">
        <v>1</v>
      </c>
      <c r="H184" s="48">
        <v>78.08</v>
      </c>
      <c r="I184" s="56"/>
      <c r="J184" s="44" t="str">
        <f t="shared" si="2"/>
        <v>INSERT INTO `medical_vacancies` (`id`, `keyOrganization`, `job`, `division`, `bet`, `measures`) VALUES (NULL, 'elets-gor-bolnitsa-1', 'врач-травматолог-ортопед', 'стационар', '1', '');</v>
      </c>
    </row>
    <row r="185" spans="1:10" s="4" customFormat="1" ht="19.5" customHeight="1" x14ac:dyDescent="0.2">
      <c r="A185" s="65"/>
      <c r="B185" s="65"/>
      <c r="C185" s="56">
        <v>152</v>
      </c>
      <c r="D185" s="56" t="s">
        <v>289</v>
      </c>
      <c r="E185" s="56" t="s">
        <v>4</v>
      </c>
      <c r="F185" s="56" t="s">
        <v>116</v>
      </c>
      <c r="G185" s="56">
        <v>1</v>
      </c>
      <c r="H185" s="48">
        <v>78.08</v>
      </c>
      <c r="I185" s="56" t="s">
        <v>249</v>
      </c>
      <c r="J185" s="44" t="str">
        <f t="shared" si="2"/>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86" spans="1:10" s="4" customFormat="1" ht="19.5" customHeight="1" x14ac:dyDescent="0.2">
      <c r="A186" s="65"/>
      <c r="B186" s="65"/>
      <c r="C186" s="56">
        <v>153</v>
      </c>
      <c r="D186" s="56" t="s">
        <v>289</v>
      </c>
      <c r="E186" s="56" t="s">
        <v>37</v>
      </c>
      <c r="F186" s="56" t="s">
        <v>115</v>
      </c>
      <c r="G186" s="56">
        <v>2</v>
      </c>
      <c r="H186" s="48">
        <v>78.08</v>
      </c>
      <c r="I186" s="56" t="s">
        <v>248</v>
      </c>
      <c r="J186" s="44" t="str">
        <f t="shared" si="2"/>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87" spans="1:10" s="4" customFormat="1" ht="19.5" customHeight="1" x14ac:dyDescent="0.2">
      <c r="A187" s="65"/>
      <c r="B187" s="65"/>
      <c r="C187" s="56">
        <v>154</v>
      </c>
      <c r="D187" s="56" t="s">
        <v>289</v>
      </c>
      <c r="E187" s="56"/>
      <c r="F187" s="56"/>
      <c r="G187" s="56"/>
      <c r="H187" s="48"/>
      <c r="I187" s="56"/>
      <c r="J187" s="44" t="str">
        <f t="shared" si="2"/>
        <v>INSERT INTO `medical_vacancies` (`id`, `keyOrganization`, `job`, `division`, `bet`, `measures`) VALUES (NULL, 'elets-gor-bolnitsa-1', '', '', '', '');</v>
      </c>
    </row>
    <row r="188" spans="1:10" s="4" customFormat="1" ht="19.5" customHeight="1" x14ac:dyDescent="0.2">
      <c r="A188" s="65">
        <v>16</v>
      </c>
      <c r="B188" s="65" t="s">
        <v>390</v>
      </c>
      <c r="C188" s="56">
        <v>155</v>
      </c>
      <c r="D188" s="56" t="s">
        <v>290</v>
      </c>
      <c r="E188" s="56" t="s">
        <v>37</v>
      </c>
      <c r="F188" s="56" t="s">
        <v>115</v>
      </c>
      <c r="G188" s="56">
        <v>3</v>
      </c>
      <c r="H188" s="48">
        <v>62</v>
      </c>
      <c r="I188" s="56" t="s">
        <v>250</v>
      </c>
      <c r="J188" s="44" t="str">
        <f t="shared" si="2"/>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89" spans="1:10" s="4" customFormat="1" ht="19.5" customHeight="1" x14ac:dyDescent="0.2">
      <c r="A189" s="65"/>
      <c r="B189" s="65"/>
      <c r="C189" s="56">
        <v>156</v>
      </c>
      <c r="D189" s="56" t="s">
        <v>290</v>
      </c>
      <c r="E189" s="56" t="s">
        <v>20</v>
      </c>
      <c r="F189" s="56" t="s">
        <v>115</v>
      </c>
      <c r="G189" s="56">
        <v>3</v>
      </c>
      <c r="H189" s="48">
        <v>62</v>
      </c>
      <c r="I189" s="56" t="s">
        <v>250</v>
      </c>
      <c r="J189" s="44" t="str">
        <f t="shared" si="2"/>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90" spans="1:10" s="4" customFormat="1" ht="19.5" customHeight="1" x14ac:dyDescent="0.2">
      <c r="A190" s="65"/>
      <c r="B190" s="65"/>
      <c r="C190" s="56">
        <v>157</v>
      </c>
      <c r="D190" s="56" t="s">
        <v>290</v>
      </c>
      <c r="E190" s="56" t="s">
        <v>12</v>
      </c>
      <c r="F190" s="56" t="s">
        <v>115</v>
      </c>
      <c r="G190" s="56">
        <v>1</v>
      </c>
      <c r="H190" s="48">
        <v>49</v>
      </c>
      <c r="I190" s="56"/>
      <c r="J190" s="44" t="str">
        <f t="shared" si="2"/>
        <v>INSERT INTO `medical_vacancies` (`id`, `keyOrganization`, `job`, `division`, `bet`, `measures`) VALUES (NULL, 'elets-gor-bolnitsa-2', 'врач-оториноларинголог', 'поликлиника', '1', '');</v>
      </c>
    </row>
    <row r="191" spans="1:10" s="4" customFormat="1" ht="19.5" customHeight="1" x14ac:dyDescent="0.2">
      <c r="A191" s="65"/>
      <c r="B191" s="65"/>
      <c r="C191" s="56">
        <v>158</v>
      </c>
      <c r="D191" s="56" t="s">
        <v>290</v>
      </c>
      <c r="E191" s="56" t="s">
        <v>61</v>
      </c>
      <c r="F191" s="56" t="s">
        <v>116</v>
      </c>
      <c r="G191" s="56">
        <v>1</v>
      </c>
      <c r="H191" s="48">
        <v>52</v>
      </c>
      <c r="I191" s="56"/>
      <c r="J191" s="44" t="str">
        <f t="shared" si="2"/>
        <v>INSERT INTO `medical_vacancies` (`id`, `keyOrganization`, `job`, `division`, `bet`, `measures`) VALUES (NULL, 'elets-gor-bolnitsa-2', 'врач приемного  отделения', 'стационар', '1', '');</v>
      </c>
    </row>
    <row r="192" spans="1:10" s="4" customFormat="1" ht="19.5" customHeight="1" x14ac:dyDescent="0.2">
      <c r="A192" s="65"/>
      <c r="B192" s="65"/>
      <c r="C192" s="56">
        <v>159</v>
      </c>
      <c r="D192" s="56" t="s">
        <v>290</v>
      </c>
      <c r="E192" s="56" t="s">
        <v>23</v>
      </c>
      <c r="F192" s="56" t="s">
        <v>116</v>
      </c>
      <c r="G192" s="56">
        <v>1</v>
      </c>
      <c r="H192" s="48">
        <v>57</v>
      </c>
      <c r="I192" s="56" t="s">
        <v>248</v>
      </c>
      <c r="J192" s="44" t="str">
        <f t="shared" si="2"/>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93" spans="1:10" s="4" customFormat="1" ht="19.5" customHeight="1" x14ac:dyDescent="0.2">
      <c r="A193" s="65"/>
      <c r="B193" s="65"/>
      <c r="C193" s="56">
        <v>160</v>
      </c>
      <c r="D193" s="56" t="s">
        <v>290</v>
      </c>
      <c r="E193" s="56" t="s">
        <v>18</v>
      </c>
      <c r="F193" s="56" t="s">
        <v>115</v>
      </c>
      <c r="G193" s="56">
        <v>1</v>
      </c>
      <c r="H193" s="48">
        <v>49</v>
      </c>
      <c r="I193" s="56" t="s">
        <v>248</v>
      </c>
      <c r="J193" s="44" t="str">
        <f t="shared" si="2"/>
        <v>INSERT INTO `medical_vacancies` (`id`, `keyOrganization`, `job`, `division`, `bet`, `measures`) VALUES (NULL, 'elets-gor-bolnitsa-2',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194" spans="1:10" s="4" customFormat="1" ht="19.5" customHeight="1" x14ac:dyDescent="0.2">
      <c r="A194" s="65"/>
      <c r="B194" s="65"/>
      <c r="C194" s="56">
        <v>161</v>
      </c>
      <c r="D194" s="56" t="s">
        <v>290</v>
      </c>
      <c r="E194" s="56" t="s">
        <v>24</v>
      </c>
      <c r="F194" s="56" t="s">
        <v>115</v>
      </c>
      <c r="G194" s="56">
        <v>1</v>
      </c>
      <c r="H194" s="48">
        <v>48</v>
      </c>
      <c r="I194" s="56"/>
      <c r="J194" s="44" t="str">
        <f t="shared" si="2"/>
        <v>INSERT INTO `medical_vacancies` (`id`, `keyOrganization`, `job`, `division`, `bet`, `measures`) VALUES (NULL, 'elets-gor-bolnitsa-2', 'врач-кардиолог', 'поликлиника', '1', '');</v>
      </c>
    </row>
    <row r="195" spans="1:10" s="4" customFormat="1" ht="19.5" customHeight="1" x14ac:dyDescent="0.2">
      <c r="A195" s="65"/>
      <c r="B195" s="65"/>
      <c r="C195" s="56">
        <v>162</v>
      </c>
      <c r="D195" s="56" t="s">
        <v>290</v>
      </c>
      <c r="E195" s="56" t="s">
        <v>26</v>
      </c>
      <c r="F195" s="56" t="s">
        <v>115</v>
      </c>
      <c r="G195" s="56">
        <v>1</v>
      </c>
      <c r="H195" s="48">
        <v>49</v>
      </c>
      <c r="I195" s="56"/>
      <c r="J195" s="44" t="str">
        <f t="shared" si="2"/>
        <v>INSERT INTO `medical_vacancies` (`id`, `keyOrganization`, `job`, `division`, `bet`, `measures`) VALUES (NULL, 'elets-gor-bolnitsa-2', 'врач-травматолог-ортопед', 'поликлиника', '1', '');</v>
      </c>
    </row>
    <row r="196" spans="1:10" s="4" customFormat="1" ht="19.5" customHeight="1" x14ac:dyDescent="0.2">
      <c r="A196" s="65"/>
      <c r="B196" s="65"/>
      <c r="C196" s="56"/>
      <c r="D196" s="56"/>
      <c r="E196" s="56" t="s">
        <v>170</v>
      </c>
      <c r="F196" s="56" t="s">
        <v>116</v>
      </c>
      <c r="G196" s="56">
        <v>1</v>
      </c>
      <c r="H196" s="48">
        <v>35</v>
      </c>
      <c r="I196" s="56"/>
      <c r="J196" s="44"/>
    </row>
    <row r="197" spans="1:10" s="4" customFormat="1" ht="19.5" customHeight="1" x14ac:dyDescent="0.2">
      <c r="A197" s="65"/>
      <c r="B197" s="65"/>
      <c r="C197" s="56"/>
      <c r="D197" s="56"/>
      <c r="E197" s="56" t="s">
        <v>39</v>
      </c>
      <c r="F197" s="56" t="s">
        <v>116</v>
      </c>
      <c r="G197" s="56">
        <v>1</v>
      </c>
      <c r="H197" s="48">
        <v>40</v>
      </c>
      <c r="I197" s="56"/>
      <c r="J197" s="44"/>
    </row>
    <row r="198" spans="1:10" s="4" customFormat="1" ht="19.5" customHeight="1" x14ac:dyDescent="0.2">
      <c r="A198" s="65"/>
      <c r="B198" s="65"/>
      <c r="C198" s="56"/>
      <c r="D198" s="56"/>
      <c r="E198" s="56" t="s">
        <v>36</v>
      </c>
      <c r="F198" s="56" t="s">
        <v>115</v>
      </c>
      <c r="G198" s="56">
        <v>1</v>
      </c>
      <c r="H198" s="48">
        <v>43</v>
      </c>
      <c r="I198" s="56"/>
      <c r="J198" s="44"/>
    </row>
    <row r="199" spans="1:10" s="4" customFormat="1" ht="19.5" customHeight="1" x14ac:dyDescent="0.2">
      <c r="A199" s="65"/>
      <c r="B199" s="65"/>
      <c r="C199" s="56"/>
      <c r="D199" s="56"/>
      <c r="E199" s="56" t="s">
        <v>216</v>
      </c>
      <c r="F199" s="56" t="s">
        <v>115</v>
      </c>
      <c r="G199" s="56">
        <v>1</v>
      </c>
      <c r="H199" s="48">
        <v>40</v>
      </c>
      <c r="I199" s="56"/>
      <c r="J199" s="44"/>
    </row>
    <row r="200" spans="1:10" s="4" customFormat="1" ht="19.5" customHeight="1" x14ac:dyDescent="0.2">
      <c r="A200" s="65"/>
      <c r="B200" s="65"/>
      <c r="C200" s="56"/>
      <c r="D200" s="56"/>
      <c r="E200" s="56" t="s">
        <v>518</v>
      </c>
      <c r="F200" s="56" t="s">
        <v>116</v>
      </c>
      <c r="G200" s="56">
        <v>1</v>
      </c>
      <c r="H200" s="48">
        <v>50</v>
      </c>
      <c r="I200" s="56"/>
      <c r="J200" s="54"/>
    </row>
    <row r="201" spans="1:10" s="4" customFormat="1" ht="19.5" customHeight="1" x14ac:dyDescent="0.2">
      <c r="A201" s="65"/>
      <c r="B201" s="65"/>
      <c r="C201" s="56">
        <v>163</v>
      </c>
      <c r="D201" s="56" t="s">
        <v>290</v>
      </c>
      <c r="E201" s="56" t="s">
        <v>50</v>
      </c>
      <c r="F201" s="56" t="s">
        <v>116</v>
      </c>
      <c r="G201" s="56">
        <v>1</v>
      </c>
      <c r="H201" s="48">
        <v>38</v>
      </c>
      <c r="I201" s="56"/>
      <c r="J201" s="44" t="str">
        <f t="shared" si="2"/>
        <v>INSERT INTO `medical_vacancies` (`id`, `keyOrganization`, `job`, `division`, `bet`, `measures`) VALUES (NULL, 'elets-gor-bolnitsa-2', 'медицинская сестра палатная ', 'стационар', '1', '');</v>
      </c>
    </row>
    <row r="202" spans="1:10" s="4" customFormat="1" ht="19.5" customHeight="1" x14ac:dyDescent="0.2">
      <c r="A202" s="65"/>
      <c r="B202" s="65"/>
      <c r="C202" s="56">
        <v>164</v>
      </c>
      <c r="D202" s="56" t="s">
        <v>290</v>
      </c>
      <c r="E202" s="50" t="s">
        <v>46</v>
      </c>
      <c r="F202" s="50" t="s">
        <v>116</v>
      </c>
      <c r="G202" s="50">
        <v>1</v>
      </c>
      <c r="H202" s="48">
        <v>16.239999999999998</v>
      </c>
      <c r="I202" s="56"/>
      <c r="J202" s="44" t="str">
        <f t="shared" si="2"/>
        <v>INSERT INTO `medical_vacancies` (`id`, `keyOrganization`, `job`, `division`, `bet`, `measures`) VALUES (NULL, 'elets-gor-bolnitsa-2', 'уборщик служебных помещений', 'стационар', '1', '');</v>
      </c>
    </row>
    <row r="203" spans="1:10" s="4" customFormat="1" ht="19.5" customHeight="1" x14ac:dyDescent="0.2">
      <c r="A203" s="65">
        <v>17</v>
      </c>
      <c r="B203" s="65" t="s">
        <v>105</v>
      </c>
      <c r="C203" s="56">
        <v>165</v>
      </c>
      <c r="D203" s="56" t="s">
        <v>291</v>
      </c>
      <c r="E203" s="56" t="s">
        <v>23</v>
      </c>
      <c r="F203" s="56" t="s">
        <v>116</v>
      </c>
      <c r="G203" s="56">
        <v>1</v>
      </c>
      <c r="H203" s="48">
        <v>57</v>
      </c>
      <c r="I203" s="56" t="s">
        <v>250</v>
      </c>
      <c r="J203" s="44" t="str">
        <f t="shared" si="2"/>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204" spans="1:10" s="4" customFormat="1" ht="19.5" customHeight="1" x14ac:dyDescent="0.2">
      <c r="A204" s="65"/>
      <c r="B204" s="65"/>
      <c r="C204" s="56">
        <v>166</v>
      </c>
      <c r="D204" s="56" t="s">
        <v>291</v>
      </c>
      <c r="E204" s="56" t="s">
        <v>16</v>
      </c>
      <c r="F204" s="56" t="s">
        <v>115</v>
      </c>
      <c r="G204" s="56">
        <v>2</v>
      </c>
      <c r="H204" s="48">
        <v>62</v>
      </c>
      <c r="I204" s="56" t="s">
        <v>248</v>
      </c>
      <c r="J204" s="44" t="str">
        <f t="shared" si="2"/>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205" spans="1:10" s="4" customFormat="1" ht="19.5" customHeight="1" x14ac:dyDescent="0.2">
      <c r="A205" s="65"/>
      <c r="B205" s="65"/>
      <c r="C205" s="56">
        <v>167</v>
      </c>
      <c r="D205" s="56" t="s">
        <v>291</v>
      </c>
      <c r="E205" s="56" t="s">
        <v>52</v>
      </c>
      <c r="F205" s="56" t="s">
        <v>116</v>
      </c>
      <c r="G205" s="56">
        <v>2</v>
      </c>
      <c r="H205" s="48">
        <v>72</v>
      </c>
      <c r="I205" s="56" t="s">
        <v>268</v>
      </c>
      <c r="J205" s="44" t="str">
        <f t="shared" si="2"/>
        <v>INSERT INTO `medical_vacancies` (`id`, `keyOrganization`, `job`, `division`, `bet`, `measures`) VALUES (NULL, 'elets-gor-det-bolnitsa', 'врач-детский хирург', 'стационар', '2', 'предоставляется служебное жильё');</v>
      </c>
    </row>
    <row r="206" spans="1:10" s="4" customFormat="1" ht="19.5" customHeight="1" x14ac:dyDescent="0.2">
      <c r="A206" s="65"/>
      <c r="B206" s="65"/>
      <c r="C206" s="56"/>
      <c r="D206" s="56"/>
      <c r="E206" s="56" t="s">
        <v>8</v>
      </c>
      <c r="F206" s="56" t="s">
        <v>115</v>
      </c>
      <c r="G206" s="56">
        <v>1</v>
      </c>
      <c r="H206" s="48">
        <v>57</v>
      </c>
      <c r="I206" s="56"/>
      <c r="J206" s="55"/>
    </row>
    <row r="207" spans="1:10" s="4" customFormat="1" ht="19.5" customHeight="1" x14ac:dyDescent="0.2">
      <c r="A207" s="65"/>
      <c r="B207" s="65"/>
      <c r="C207" s="56">
        <v>168</v>
      </c>
      <c r="D207" s="56" t="s">
        <v>291</v>
      </c>
      <c r="E207" s="56" t="s">
        <v>26</v>
      </c>
      <c r="F207" s="56" t="s">
        <v>115</v>
      </c>
      <c r="G207" s="56">
        <v>3</v>
      </c>
      <c r="H207" s="48">
        <v>49</v>
      </c>
      <c r="I207" s="56"/>
      <c r="J207" s="44" t="str">
        <f t="shared" si="2"/>
        <v>INSERT INTO `medical_vacancies` (`id`, `keyOrganization`, `job`, `division`, `bet`, `measures`) VALUES (NULL, 'elets-gor-det-bolnitsa', 'врач-травматолог-ортопед', 'поликлиника', '3', '');</v>
      </c>
    </row>
    <row r="208" spans="1:10" s="4" customFormat="1" ht="19.5" customHeight="1" x14ac:dyDescent="0.2">
      <c r="A208" s="65"/>
      <c r="B208" s="65"/>
      <c r="C208" s="56"/>
      <c r="D208" s="56"/>
      <c r="E208" s="56" t="s">
        <v>151</v>
      </c>
      <c r="F208" s="56" t="s">
        <v>116</v>
      </c>
      <c r="G208" s="56">
        <v>1</v>
      </c>
      <c r="H208" s="48">
        <v>30</v>
      </c>
      <c r="I208" s="56"/>
      <c r="J208" s="44"/>
    </row>
    <row r="209" spans="1:10" s="4" customFormat="1" ht="19.5" customHeight="1" x14ac:dyDescent="0.2">
      <c r="A209" s="65"/>
      <c r="B209" s="65"/>
      <c r="C209" s="56"/>
      <c r="D209" s="56"/>
      <c r="E209" s="56" t="s">
        <v>36</v>
      </c>
      <c r="F209" s="56" t="s">
        <v>115</v>
      </c>
      <c r="G209" s="56">
        <v>1</v>
      </c>
      <c r="H209" s="48">
        <v>27</v>
      </c>
      <c r="I209" s="56"/>
      <c r="J209" s="55"/>
    </row>
    <row r="210" spans="1:10" s="4" customFormat="1" ht="19.5" customHeight="1" x14ac:dyDescent="0.2">
      <c r="A210" s="65"/>
      <c r="B210" s="65"/>
      <c r="C210" s="56"/>
      <c r="D210" s="56"/>
      <c r="E210" s="56" t="s">
        <v>519</v>
      </c>
      <c r="F210" s="56" t="s">
        <v>115</v>
      </c>
      <c r="G210" s="56">
        <v>1</v>
      </c>
      <c r="H210" s="48">
        <v>27</v>
      </c>
      <c r="I210" s="56"/>
      <c r="J210" s="55"/>
    </row>
    <row r="211" spans="1:10" s="4" customFormat="1" ht="19.5" customHeight="1" x14ac:dyDescent="0.2">
      <c r="A211" s="65"/>
      <c r="B211" s="65"/>
      <c r="C211" s="56"/>
      <c r="D211" s="56"/>
      <c r="E211" s="56" t="s">
        <v>70</v>
      </c>
      <c r="F211" s="56" t="s">
        <v>116</v>
      </c>
      <c r="G211" s="56">
        <v>1</v>
      </c>
      <c r="H211" s="48">
        <v>27</v>
      </c>
      <c r="I211" s="56"/>
      <c r="J211" s="44"/>
    </row>
    <row r="212" spans="1:10" s="4" customFormat="1" ht="30.75" customHeight="1" x14ac:dyDescent="0.2">
      <c r="A212" s="65"/>
      <c r="B212" s="65"/>
      <c r="C212" s="56">
        <v>169</v>
      </c>
      <c r="D212" s="56" t="s">
        <v>291</v>
      </c>
      <c r="E212" s="56" t="s">
        <v>385</v>
      </c>
      <c r="F212" s="56" t="s">
        <v>115</v>
      </c>
      <c r="G212" s="56">
        <v>1</v>
      </c>
      <c r="H212" s="48">
        <v>25</v>
      </c>
      <c r="I212" s="56"/>
      <c r="J212" s="44" t="str">
        <f t="shared" si="2"/>
        <v>INSERT INTO `medical_vacancies` (`id`, `keyOrganization`, `job`, `division`, `bet`, `measures`) VALUES (NULL, 'elets-gor-det-bolnitsa', 'медицинская сестра кабинета врача-инфекциониста', 'поликлиника', '1', '');</v>
      </c>
    </row>
    <row r="213" spans="1:10" s="4" customFormat="1" ht="19.5" customHeight="1" x14ac:dyDescent="0.2">
      <c r="A213" s="65">
        <v>18</v>
      </c>
      <c r="B213" s="65" t="s">
        <v>503</v>
      </c>
      <c r="C213" s="56">
        <v>170</v>
      </c>
      <c r="D213" s="56" t="s">
        <v>292</v>
      </c>
      <c r="E213" s="56" t="s">
        <v>67</v>
      </c>
      <c r="F213" s="56" t="s">
        <v>115</v>
      </c>
      <c r="G213" s="56">
        <v>2</v>
      </c>
      <c r="H213" s="48">
        <v>57</v>
      </c>
      <c r="I213" s="56"/>
      <c r="J213" s="44" t="str">
        <f t="shared" si="2"/>
        <v>INSERT INTO `medical_vacancies` (`id`, `keyOrganization`, `job`, `division`, `bet`, `measures`) VALUES (NULL, 'elets-stom-policlinica', 'врач-стоматолог детский', 'поликлиника', '2', '');</v>
      </c>
    </row>
    <row r="214" spans="1:10" s="4" customFormat="1" ht="19.5" customHeight="1" x14ac:dyDescent="0.2">
      <c r="A214" s="65"/>
      <c r="B214" s="65"/>
      <c r="C214" s="56">
        <v>172</v>
      </c>
      <c r="D214" s="56" t="s">
        <v>292</v>
      </c>
      <c r="E214" s="56" t="s">
        <v>80</v>
      </c>
      <c r="F214" s="56" t="s">
        <v>115</v>
      </c>
      <c r="G214" s="56">
        <v>2</v>
      </c>
      <c r="H214" s="48">
        <v>57</v>
      </c>
      <c r="I214" s="56"/>
      <c r="J214" s="44" t="str">
        <f t="shared" si="2"/>
        <v>INSERT INTO `medical_vacancies` (`id`, `keyOrganization`, `job`, `division`, `bet`, `measures`) VALUES (NULL, 'elets-stom-policlinica', 'врач-ортодонт', 'поликлиника', '2', '');</v>
      </c>
    </row>
    <row r="215" spans="1:10" s="4" customFormat="1" ht="19.5" customHeight="1" x14ac:dyDescent="0.2">
      <c r="A215" s="65"/>
      <c r="B215" s="65"/>
      <c r="C215" s="56">
        <v>173</v>
      </c>
      <c r="D215" s="56" t="s">
        <v>292</v>
      </c>
      <c r="E215" s="56" t="s">
        <v>63</v>
      </c>
      <c r="F215" s="56" t="s">
        <v>115</v>
      </c>
      <c r="G215" s="56">
        <v>2</v>
      </c>
      <c r="H215" s="48">
        <v>57</v>
      </c>
      <c r="I215" s="56"/>
      <c r="J215" s="44" t="str">
        <f t="shared" si="2"/>
        <v>INSERT INTO `medical_vacancies` (`id`, `keyOrganization`, `job`, `division`, `bet`, `measures`) VALUES (NULL, 'elets-stom-policlinica', 'врач-стоматолог-терапевт', 'поликлиника', '2', '');</v>
      </c>
    </row>
    <row r="216" spans="1:10" s="4" customFormat="1" ht="19.5" customHeight="1" x14ac:dyDescent="0.2">
      <c r="A216" s="65"/>
      <c r="B216" s="65"/>
      <c r="C216" s="56">
        <v>174</v>
      </c>
      <c r="D216" s="56" t="s">
        <v>292</v>
      </c>
      <c r="E216" s="56"/>
      <c r="F216" s="56"/>
      <c r="G216" s="56"/>
      <c r="H216" s="48"/>
      <c r="I216" s="56"/>
      <c r="J216" s="44" t="str">
        <f t="shared" si="2"/>
        <v>INSERT INTO `medical_vacancies` (`id`, `keyOrganization`, `job`, `division`, `bet`, `measures`) VALUES (NULL, 'elets-stom-policlinica', '', '', '', '');</v>
      </c>
    </row>
    <row r="217" spans="1:10" s="4" customFormat="1" ht="30.75" customHeight="1" x14ac:dyDescent="0.2">
      <c r="A217" s="63">
        <v>19</v>
      </c>
      <c r="B217" s="63" t="s">
        <v>106</v>
      </c>
      <c r="C217" s="56"/>
      <c r="D217" s="56"/>
      <c r="E217" s="56" t="s">
        <v>349</v>
      </c>
      <c r="F217" s="56" t="s">
        <v>350</v>
      </c>
      <c r="G217" s="56">
        <v>1</v>
      </c>
      <c r="H217" s="48">
        <v>80</v>
      </c>
      <c r="I217" s="56"/>
      <c r="J217" s="53"/>
    </row>
    <row r="218" spans="1:10" s="4" customFormat="1" ht="38.25" customHeight="1" x14ac:dyDescent="0.2">
      <c r="A218" s="64"/>
      <c r="B218" s="64"/>
      <c r="C218" s="56">
        <v>175</v>
      </c>
      <c r="D218" s="56" t="s">
        <v>293</v>
      </c>
      <c r="E218" s="56" t="s">
        <v>19</v>
      </c>
      <c r="F218" s="56" t="s">
        <v>351</v>
      </c>
      <c r="G218" s="56">
        <v>1</v>
      </c>
      <c r="H218" s="48">
        <v>79.67</v>
      </c>
      <c r="I218" s="56"/>
      <c r="J218" s="53" t="str">
        <f t="shared" si="2"/>
        <v>INSERT INTO `medical_vacancies` (`id`, `keyOrganization`, `job`, `division`, `bet`, `measures`) VALUES (NULL, 'elets-psichnevr-disp', 'врач-психиатр', 'диспансерное отделение', '1', '');</v>
      </c>
    </row>
    <row r="219" spans="1:10" s="4" customFormat="1" ht="19.5" customHeight="1" x14ac:dyDescent="0.2">
      <c r="A219" s="65">
        <v>20</v>
      </c>
      <c r="B219" s="65" t="s">
        <v>374</v>
      </c>
      <c r="C219" s="56">
        <v>176</v>
      </c>
      <c r="D219" s="56" t="s">
        <v>294</v>
      </c>
      <c r="E219" s="56" t="s">
        <v>8</v>
      </c>
      <c r="F219" s="56" t="s">
        <v>115</v>
      </c>
      <c r="G219" s="56">
        <v>1</v>
      </c>
      <c r="H219" s="48">
        <v>52.97</v>
      </c>
      <c r="I219" s="56" t="s">
        <v>253</v>
      </c>
      <c r="J219" s="44" t="str">
        <f t="shared" si="2"/>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20" spans="1:10" s="4" customFormat="1" ht="19.5" customHeight="1" x14ac:dyDescent="0.2">
      <c r="A220" s="65"/>
      <c r="B220" s="65"/>
      <c r="C220" s="56">
        <v>177</v>
      </c>
      <c r="D220" s="56" t="s">
        <v>294</v>
      </c>
      <c r="E220" s="56" t="s">
        <v>16</v>
      </c>
      <c r="F220" s="56" t="s">
        <v>115</v>
      </c>
      <c r="G220" s="56">
        <v>1</v>
      </c>
      <c r="H220" s="48">
        <v>68.59</v>
      </c>
      <c r="I220" s="56" t="s">
        <v>253</v>
      </c>
      <c r="J220" s="44" t="str">
        <f t="shared" si="2"/>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21" spans="1:10" s="4" customFormat="1" ht="19.5" customHeight="1" x14ac:dyDescent="0.2">
      <c r="A221" s="65"/>
      <c r="B221" s="65"/>
      <c r="C221" s="56"/>
      <c r="D221" s="56"/>
      <c r="E221" s="56" t="s">
        <v>31</v>
      </c>
      <c r="F221" s="56" t="s">
        <v>115</v>
      </c>
      <c r="G221" s="56">
        <v>1</v>
      </c>
      <c r="H221" s="48">
        <v>53.93</v>
      </c>
      <c r="I221" s="56"/>
      <c r="J221" s="56"/>
    </row>
    <row r="222" spans="1:10" s="4" customFormat="1" ht="19.5" customHeight="1" x14ac:dyDescent="0.2">
      <c r="A222" s="65"/>
      <c r="B222" s="65"/>
      <c r="C222" s="56">
        <v>178</v>
      </c>
      <c r="D222" s="56" t="s">
        <v>294</v>
      </c>
      <c r="E222" s="56" t="s">
        <v>31</v>
      </c>
      <c r="F222" s="56" t="s">
        <v>116</v>
      </c>
      <c r="G222" s="56">
        <v>1</v>
      </c>
      <c r="H222" s="48">
        <v>51.66</v>
      </c>
      <c r="I222" s="56" t="s">
        <v>254</v>
      </c>
      <c r="J222" s="44" t="str">
        <f t="shared" si="2"/>
        <v>INSERT INTO `medical_vacancies` (`id`, `keyOrganization`, `job`, `division`, `bet`, `measures`) VALUES (NULL, 'volovskaya-crb', 'врач-хирург', 'стационар', '1', 'ежемесячная денежная компенсация за наем (поднаем) жилых помещений, ежемесячная денежная компенсация по оплате ЖКХ');</v>
      </c>
    </row>
    <row r="223" spans="1:10" s="4" customFormat="1" ht="19.5" customHeight="1" x14ac:dyDescent="0.2">
      <c r="A223" s="65"/>
      <c r="B223" s="65"/>
      <c r="C223" s="56">
        <v>179</v>
      </c>
      <c r="D223" s="56" t="s">
        <v>294</v>
      </c>
      <c r="E223" s="56" t="s">
        <v>41</v>
      </c>
      <c r="F223" s="56" t="s">
        <v>116</v>
      </c>
      <c r="G223" s="56">
        <v>1</v>
      </c>
      <c r="H223" s="48">
        <v>52.97</v>
      </c>
      <c r="I223" s="56" t="s">
        <v>253</v>
      </c>
      <c r="J223" s="44" t="str">
        <f t="shared" si="2"/>
        <v>INSERT INTO `medical_vacancies` (`id`, `keyOrganization`, `job`, `division`, `bet`, `measures`) VALUES (NULL, 'volovskaya-crb', 'врач-терапевт',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24" spans="1:10" s="4" customFormat="1" ht="19.5" customHeight="1" x14ac:dyDescent="0.2">
      <c r="A224" s="65"/>
      <c r="B224" s="65"/>
      <c r="C224" s="56">
        <v>180</v>
      </c>
      <c r="D224" s="56" t="s">
        <v>294</v>
      </c>
      <c r="E224" s="56" t="s">
        <v>65</v>
      </c>
      <c r="F224" s="56" t="s">
        <v>115</v>
      </c>
      <c r="G224" s="56">
        <v>1</v>
      </c>
      <c r="H224" s="48">
        <v>53.93</v>
      </c>
      <c r="I224" s="56" t="s">
        <v>254</v>
      </c>
      <c r="J224" s="44" t="str">
        <f t="shared" si="2"/>
        <v>INSERT INTO `medical_vacancies` (`id`, `keyOrganization`, `job`, `division`, `bet`, `measures`) VALUES (NULL, 'volovskaya-crb',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row>
    <row r="225" spans="1:10" s="4" customFormat="1" ht="19.5" customHeight="1" x14ac:dyDescent="0.2">
      <c r="A225" s="65"/>
      <c r="B225" s="65"/>
      <c r="C225" s="56">
        <v>181</v>
      </c>
      <c r="D225" s="56" t="s">
        <v>294</v>
      </c>
      <c r="E225" s="56" t="s">
        <v>12</v>
      </c>
      <c r="F225" s="56" t="s">
        <v>115</v>
      </c>
      <c r="G225" s="56">
        <v>1</v>
      </c>
      <c r="H225" s="48">
        <v>52.97</v>
      </c>
      <c r="I225" s="56" t="s">
        <v>254</v>
      </c>
      <c r="J225" s="44" t="str">
        <f t="shared" si="2"/>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row>
    <row r="226" spans="1:10" s="4" customFormat="1" ht="19.5" customHeight="1" x14ac:dyDescent="0.2">
      <c r="A226" s="65"/>
      <c r="B226" s="65"/>
      <c r="C226" s="56">
        <v>182</v>
      </c>
      <c r="D226" s="56" t="s">
        <v>294</v>
      </c>
      <c r="E226" s="56" t="s">
        <v>64</v>
      </c>
      <c r="F226" s="56" t="s">
        <v>115</v>
      </c>
      <c r="G226" s="56">
        <v>1</v>
      </c>
      <c r="H226" s="48">
        <v>52.97</v>
      </c>
      <c r="I226" s="56" t="s">
        <v>254</v>
      </c>
      <c r="J226" s="44" t="str">
        <f t="shared" si="2"/>
        <v>INSERT INTO `medical_vacancies` (`id`, `keyOrganization`, `job`, `division`, `bet`, `measures`) VALUES (NULL, 'volovskaya-crb', 'врач-стоматолог', 'поликлиника', '1', 'ежемесячная денежная компенсация за наем (поднаем) жилых помещений, ежемесячная денежная компенсация по оплате ЖКХ');</v>
      </c>
    </row>
    <row r="227" spans="1:10" s="4" customFormat="1" ht="19.5" customHeight="1" x14ac:dyDescent="0.2">
      <c r="A227" s="65"/>
      <c r="B227" s="65"/>
      <c r="C227" s="56">
        <v>183</v>
      </c>
      <c r="D227" s="56" t="s">
        <v>294</v>
      </c>
      <c r="E227" s="56" t="s">
        <v>21</v>
      </c>
      <c r="F227" s="56" t="s">
        <v>115</v>
      </c>
      <c r="G227" s="56">
        <v>1</v>
      </c>
      <c r="H227" s="48">
        <v>52.97</v>
      </c>
      <c r="I227" s="56" t="s">
        <v>254</v>
      </c>
      <c r="J227" s="44" t="str">
        <f t="shared" si="2"/>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228" spans="1:10" s="4" customFormat="1" ht="19.5" customHeight="1" x14ac:dyDescent="0.2">
      <c r="A228" s="65"/>
      <c r="B228" s="65"/>
      <c r="C228" s="56">
        <v>184</v>
      </c>
      <c r="D228" s="56" t="s">
        <v>294</v>
      </c>
      <c r="E228" s="56" t="s">
        <v>19</v>
      </c>
      <c r="F228" s="56" t="s">
        <v>115</v>
      </c>
      <c r="G228" s="56">
        <v>1</v>
      </c>
      <c r="H228" s="48">
        <v>52.97</v>
      </c>
      <c r="I228" s="56" t="s">
        <v>254</v>
      </c>
      <c r="J228" s="44" t="str">
        <f t="shared" si="2"/>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row>
    <row r="229" spans="1:10" s="4" customFormat="1" ht="19.5" customHeight="1" x14ac:dyDescent="0.2">
      <c r="A229" s="65"/>
      <c r="B229" s="65"/>
      <c r="C229" s="56">
        <v>189</v>
      </c>
      <c r="D229" s="56" t="s">
        <v>294</v>
      </c>
      <c r="E229" s="56" t="s">
        <v>78</v>
      </c>
      <c r="F229" s="56" t="s">
        <v>533</v>
      </c>
      <c r="G229" s="56">
        <v>1</v>
      </c>
      <c r="H229" s="48">
        <v>57.16</v>
      </c>
      <c r="I229" s="56"/>
      <c r="J229" s="44" t="str">
        <f t="shared" si="2"/>
        <v>INSERT INTO `medical_vacancies` (`id`, `keyOrganization`, `job`, `division`, `bet`, `measures`) VALUES (NULL, 'volovskaya-crb', 'врач общей практики (семейный врач) Отделения общей врачебной практики (семейной медицины) ', 'отделение ОВП', '1', '');</v>
      </c>
    </row>
    <row r="230" spans="1:10" s="4" customFormat="1" ht="19.5" customHeight="1" x14ac:dyDescent="0.2">
      <c r="A230" s="65">
        <v>21</v>
      </c>
      <c r="B230" s="65" t="s">
        <v>163</v>
      </c>
      <c r="C230" s="56">
        <v>190</v>
      </c>
      <c r="D230" s="56" t="s">
        <v>295</v>
      </c>
      <c r="E230" s="56" t="s">
        <v>56</v>
      </c>
      <c r="F230" s="56" t="s">
        <v>115</v>
      </c>
      <c r="G230" s="56">
        <v>2</v>
      </c>
      <c r="H230" s="48">
        <v>54.04</v>
      </c>
      <c r="I230" s="56" t="s">
        <v>256</v>
      </c>
      <c r="J230" s="44" t="str">
        <f t="shared" si="2"/>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1" spans="1:10" s="4" customFormat="1" ht="19.5" customHeight="1" x14ac:dyDescent="0.2">
      <c r="A231" s="65"/>
      <c r="B231" s="65"/>
      <c r="C231" s="56">
        <v>191</v>
      </c>
      <c r="D231" s="56" t="s">
        <v>295</v>
      </c>
      <c r="E231" s="56" t="s">
        <v>57</v>
      </c>
      <c r="F231" s="56" t="s">
        <v>115</v>
      </c>
      <c r="G231" s="56">
        <v>2</v>
      </c>
      <c r="H231" s="48">
        <v>54.04</v>
      </c>
      <c r="I231" s="56" t="s">
        <v>256</v>
      </c>
      <c r="J231" s="44" t="str">
        <f t="shared" ref="J231:J291" si="3">CONCATENATE("INSERT INTO `medical_vacancies` (`id`, `keyOrganization`, `job`, `division`, `bet`, `measures`) VALUES (NULL, ","'",D231,"', '",E231,"', ","'",F231,"', ","'",G231,"', ","'",I231,"');")</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2" spans="1:10" s="4" customFormat="1" ht="19.5" customHeight="1" x14ac:dyDescent="0.2">
      <c r="A232" s="65"/>
      <c r="B232" s="65"/>
      <c r="C232" s="56">
        <v>193</v>
      </c>
      <c r="D232" s="56" t="s">
        <v>295</v>
      </c>
      <c r="E232" s="56" t="s">
        <v>119</v>
      </c>
      <c r="F232" s="56" t="s">
        <v>115</v>
      </c>
      <c r="G232" s="56">
        <v>1</v>
      </c>
      <c r="H232" s="48">
        <v>54.04</v>
      </c>
      <c r="I232" s="56" t="s">
        <v>256</v>
      </c>
      <c r="J232" s="44" t="str">
        <f t="shared" si="3"/>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3" spans="1:10" s="4" customFormat="1" ht="19.5" customHeight="1" x14ac:dyDescent="0.2">
      <c r="A233" s="65"/>
      <c r="B233" s="65"/>
      <c r="C233" s="56">
        <v>194</v>
      </c>
      <c r="D233" s="56" t="s">
        <v>295</v>
      </c>
      <c r="E233" s="56" t="s">
        <v>78</v>
      </c>
      <c r="F233" s="56" t="s">
        <v>192</v>
      </c>
      <c r="G233" s="56">
        <v>1</v>
      </c>
      <c r="H233" s="48">
        <v>52.38</v>
      </c>
      <c r="I233" s="56" t="s">
        <v>256</v>
      </c>
      <c r="J233" s="44" t="str">
        <f t="shared" si="3"/>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4" spans="1:10" s="4" customFormat="1" ht="19.5" customHeight="1" x14ac:dyDescent="0.2">
      <c r="A234" s="65"/>
      <c r="B234" s="65"/>
      <c r="C234" s="56">
        <v>195</v>
      </c>
      <c r="D234" s="56" t="s">
        <v>295</v>
      </c>
      <c r="E234" s="56" t="s">
        <v>145</v>
      </c>
      <c r="F234" s="56" t="s">
        <v>146</v>
      </c>
      <c r="G234" s="56">
        <v>1</v>
      </c>
      <c r="H234" s="48">
        <v>53</v>
      </c>
      <c r="I234" s="56" t="s">
        <v>256</v>
      </c>
      <c r="J234" s="44" t="str">
        <f t="shared" si="3"/>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5" spans="1:10" s="4" customFormat="1" ht="19.5" customHeight="1" x14ac:dyDescent="0.2">
      <c r="A235" s="65"/>
      <c r="B235" s="65"/>
      <c r="C235" s="56">
        <v>196</v>
      </c>
      <c r="D235" s="56" t="s">
        <v>295</v>
      </c>
      <c r="E235" s="56" t="s">
        <v>78</v>
      </c>
      <c r="F235" s="56" t="s">
        <v>215</v>
      </c>
      <c r="G235" s="56">
        <v>2</v>
      </c>
      <c r="H235" s="48">
        <v>53</v>
      </c>
      <c r="I235" s="56" t="s">
        <v>256</v>
      </c>
      <c r="J235" s="44" t="str">
        <f t="shared" si="3"/>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6" spans="1:10" s="4" customFormat="1" ht="19.5" customHeight="1" x14ac:dyDescent="0.2">
      <c r="A236" s="65"/>
      <c r="B236" s="65"/>
      <c r="C236" s="56">
        <v>197</v>
      </c>
      <c r="D236" s="56" t="s">
        <v>295</v>
      </c>
      <c r="E236" s="56" t="s">
        <v>7</v>
      </c>
      <c r="F236" s="56" t="s">
        <v>115</v>
      </c>
      <c r="G236" s="56">
        <v>1</v>
      </c>
      <c r="H236" s="48">
        <v>40.83</v>
      </c>
      <c r="I236" s="56" t="s">
        <v>254</v>
      </c>
      <c r="J236" s="44" t="str">
        <f t="shared" si="3"/>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row>
    <row r="237" spans="1:10" s="4" customFormat="1" ht="19.5" customHeight="1" x14ac:dyDescent="0.2">
      <c r="A237" s="65"/>
      <c r="B237" s="65"/>
      <c r="C237" s="56">
        <v>198</v>
      </c>
      <c r="D237" s="56" t="s">
        <v>295</v>
      </c>
      <c r="E237" s="56" t="s">
        <v>23</v>
      </c>
      <c r="F237" s="56" t="s">
        <v>116</v>
      </c>
      <c r="G237" s="56">
        <v>2</v>
      </c>
      <c r="H237" s="48">
        <v>50.31</v>
      </c>
      <c r="I237" s="56" t="s">
        <v>256</v>
      </c>
      <c r="J237" s="44" t="str">
        <f t="shared" si="3"/>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38" spans="1:10" s="4" customFormat="1" ht="19.5" customHeight="1" x14ac:dyDescent="0.2">
      <c r="A238" s="65"/>
      <c r="B238" s="65"/>
      <c r="C238" s="56">
        <v>199</v>
      </c>
      <c r="D238" s="56" t="s">
        <v>295</v>
      </c>
      <c r="E238" s="56" t="s">
        <v>12</v>
      </c>
      <c r="F238" s="56" t="s">
        <v>115</v>
      </c>
      <c r="G238" s="56">
        <v>1</v>
      </c>
      <c r="H238" s="48">
        <v>42.37</v>
      </c>
      <c r="I238" s="56" t="s">
        <v>254</v>
      </c>
      <c r="J238" s="44" t="str">
        <f t="shared" si="3"/>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row>
    <row r="239" spans="1:10" s="4" customFormat="1" ht="19.5" customHeight="1" x14ac:dyDescent="0.2">
      <c r="A239" s="65"/>
      <c r="B239" s="65"/>
      <c r="C239" s="56">
        <v>200</v>
      </c>
      <c r="D239" s="56" t="s">
        <v>295</v>
      </c>
      <c r="E239" s="56" t="s">
        <v>9</v>
      </c>
      <c r="F239" s="56" t="s">
        <v>115</v>
      </c>
      <c r="G239" s="56">
        <v>1</v>
      </c>
      <c r="H239" s="48">
        <v>40.83</v>
      </c>
      <c r="I239" s="56" t="s">
        <v>254</v>
      </c>
      <c r="J239" s="44" t="str">
        <f t="shared" si="3"/>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row>
    <row r="240" spans="1:10" s="4" customFormat="1" ht="19.5" customHeight="1" x14ac:dyDescent="0.2">
      <c r="A240" s="65"/>
      <c r="B240" s="65"/>
      <c r="C240" s="56">
        <v>202</v>
      </c>
      <c r="D240" s="56" t="s">
        <v>295</v>
      </c>
      <c r="E240" s="56" t="s">
        <v>74</v>
      </c>
      <c r="F240" s="56" t="s">
        <v>115</v>
      </c>
      <c r="G240" s="56">
        <v>1</v>
      </c>
      <c r="H240" s="48">
        <v>42.37</v>
      </c>
      <c r="I240" s="56" t="s">
        <v>254</v>
      </c>
      <c r="J240" s="44" t="str">
        <f t="shared" si="3"/>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row>
    <row r="241" spans="1:10" s="4" customFormat="1" ht="19.5" customHeight="1" x14ac:dyDescent="0.2">
      <c r="A241" s="65"/>
      <c r="B241" s="65"/>
      <c r="C241" s="56">
        <v>203</v>
      </c>
      <c r="D241" s="56" t="s">
        <v>295</v>
      </c>
      <c r="E241" s="56" t="s">
        <v>18</v>
      </c>
      <c r="F241" s="56" t="s">
        <v>115</v>
      </c>
      <c r="G241" s="56">
        <v>1</v>
      </c>
      <c r="H241" s="48">
        <v>40.83</v>
      </c>
      <c r="I241" s="56" t="s">
        <v>256</v>
      </c>
      <c r="J241" s="44" t="str">
        <f t="shared" si="3"/>
        <v>INSERT INTO `medical_vacancies` (`id`, `keyOrganization`, `job`, `division`, `bet`, `measures`) VALUES (NULL, 'gryazy-crb',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42" spans="1:10" s="4" customFormat="1" ht="19.5" customHeight="1" x14ac:dyDescent="0.2">
      <c r="A242" s="65"/>
      <c r="B242" s="65"/>
      <c r="C242" s="56">
        <v>204</v>
      </c>
      <c r="D242" s="56" t="s">
        <v>295</v>
      </c>
      <c r="E242" s="56" t="s">
        <v>26</v>
      </c>
      <c r="F242" s="56" t="s">
        <v>115</v>
      </c>
      <c r="G242" s="56">
        <v>1</v>
      </c>
      <c r="H242" s="48">
        <v>42.37</v>
      </c>
      <c r="I242" s="56" t="s">
        <v>269</v>
      </c>
      <c r="J242" s="44" t="str">
        <f t="shared" si="3"/>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row>
    <row r="243" spans="1:10" s="4" customFormat="1" ht="19.5" customHeight="1" x14ac:dyDescent="0.2">
      <c r="A243" s="65"/>
      <c r="B243" s="65"/>
      <c r="C243" s="56">
        <v>205</v>
      </c>
      <c r="D243" s="56" t="s">
        <v>295</v>
      </c>
      <c r="E243" s="56" t="s">
        <v>84</v>
      </c>
      <c r="F243" s="56" t="s">
        <v>115</v>
      </c>
      <c r="G243" s="56">
        <v>1</v>
      </c>
      <c r="H243" s="48">
        <v>34.67</v>
      </c>
      <c r="I243" s="56" t="s">
        <v>251</v>
      </c>
      <c r="J243" s="44" t="str">
        <f t="shared" si="3"/>
        <v>INSERT INTO `medical_vacancies` (`id`, `keyOrganization`, `job`, `division`, `bet`, `measures`) VALUES (NULL, 'gryazy-crb', 'биолог', 'поликлиника', '1', 'ежемесячная денежная компенсация по оплате ЖКХ');</v>
      </c>
    </row>
    <row r="244" spans="1:10" s="4" customFormat="1" ht="19.5" customHeight="1" x14ac:dyDescent="0.2">
      <c r="A244" s="65"/>
      <c r="B244" s="65"/>
      <c r="C244" s="56">
        <v>206</v>
      </c>
      <c r="D244" s="56" t="s">
        <v>295</v>
      </c>
      <c r="E244" s="56" t="s">
        <v>40</v>
      </c>
      <c r="F244" s="56" t="s">
        <v>166</v>
      </c>
      <c r="G244" s="56">
        <v>1</v>
      </c>
      <c r="H244" s="48">
        <v>28.64</v>
      </c>
      <c r="I244" s="56" t="s">
        <v>251</v>
      </c>
      <c r="J244" s="44" t="str">
        <f t="shared" si="3"/>
        <v>INSERT INTO `medical_vacancies` (`id`, `keyOrganization`, `job`, `division`, `bet`, `measures`) VALUES (NULL, 'gryazy-crb', 'медицинская сестра ', 'приемное отделение', '1', 'ежемесячная денежная компенсация по оплате ЖКХ');</v>
      </c>
    </row>
    <row r="245" spans="1:10" s="4" customFormat="1" ht="19.5" customHeight="1" x14ac:dyDescent="0.2">
      <c r="A245" s="65"/>
      <c r="B245" s="65"/>
      <c r="C245" s="56">
        <v>207</v>
      </c>
      <c r="D245" s="56" t="s">
        <v>295</v>
      </c>
      <c r="E245" s="56" t="s">
        <v>40</v>
      </c>
      <c r="F245" s="56" t="s">
        <v>120</v>
      </c>
      <c r="G245" s="56">
        <v>2</v>
      </c>
      <c r="H245" s="48">
        <v>26.2</v>
      </c>
      <c r="I245" s="56" t="s">
        <v>251</v>
      </c>
      <c r="J245" s="44" t="str">
        <f t="shared" si="3"/>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row>
    <row r="246" spans="1:10" s="4" customFormat="1" ht="19.5" customHeight="1" x14ac:dyDescent="0.2">
      <c r="A246" s="65"/>
      <c r="B246" s="65"/>
      <c r="C246" s="56">
        <v>209</v>
      </c>
      <c r="D246" s="56" t="s">
        <v>295</v>
      </c>
      <c r="E246" s="56" t="s">
        <v>151</v>
      </c>
      <c r="F246" s="56" t="s">
        <v>116</v>
      </c>
      <c r="G246" s="56">
        <v>1</v>
      </c>
      <c r="H246" s="48">
        <v>26.24</v>
      </c>
      <c r="I246" s="56" t="s">
        <v>251</v>
      </c>
      <c r="J246" s="44" t="str">
        <f t="shared" si="3"/>
        <v>INSERT INTO `medical_vacancies` (`id`, `keyOrganization`, `job`, `division`, `bet`, `measures`) VALUES (NULL, 'gryazy-crb', 'операционная медицинская сестра', 'стационар', '1', 'ежемесячная денежная компенсация по оплате ЖКХ');</v>
      </c>
    </row>
    <row r="247" spans="1:10" s="4" customFormat="1" ht="19.5" customHeight="1" x14ac:dyDescent="0.2">
      <c r="A247" s="65"/>
      <c r="B247" s="65"/>
      <c r="C247" s="56"/>
      <c r="D247" s="56"/>
      <c r="E247" s="56" t="s">
        <v>36</v>
      </c>
      <c r="F247" s="56" t="s">
        <v>115</v>
      </c>
      <c r="G247" s="56">
        <v>2</v>
      </c>
      <c r="H247" s="48">
        <v>28.64</v>
      </c>
      <c r="I247" s="56"/>
      <c r="J247" s="55"/>
    </row>
    <row r="248" spans="1:10" s="4" customFormat="1" ht="19.5" customHeight="1" x14ac:dyDescent="0.2">
      <c r="A248" s="65"/>
      <c r="B248" s="65"/>
      <c r="C248" s="56">
        <v>210</v>
      </c>
      <c r="D248" s="56" t="s">
        <v>295</v>
      </c>
      <c r="E248" s="56" t="s">
        <v>234</v>
      </c>
      <c r="F248" s="56" t="s">
        <v>125</v>
      </c>
      <c r="G248" s="56">
        <v>1</v>
      </c>
      <c r="H248" s="48">
        <v>26.8</v>
      </c>
      <c r="I248" s="56" t="s">
        <v>251</v>
      </c>
      <c r="J248" s="44" t="str">
        <f t="shared" si="3"/>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row>
    <row r="249" spans="1:10" s="4" customFormat="1" ht="19.5" customHeight="1" x14ac:dyDescent="0.2">
      <c r="A249" s="65"/>
      <c r="B249" s="65"/>
      <c r="C249" s="56">
        <v>211</v>
      </c>
      <c r="D249" s="56" t="s">
        <v>295</v>
      </c>
      <c r="E249" s="56" t="s">
        <v>70</v>
      </c>
      <c r="F249" s="56" t="s">
        <v>116</v>
      </c>
      <c r="G249" s="56">
        <v>4</v>
      </c>
      <c r="H249" s="48">
        <v>24.98</v>
      </c>
      <c r="I249" s="56" t="s">
        <v>251</v>
      </c>
      <c r="J249" s="44" t="str">
        <f t="shared" si="3"/>
        <v>INSERT INTO `medical_vacancies` (`id`, `keyOrganization`, `job`, `division`, `bet`, `measures`) VALUES (NULL, 'gryazy-crb', 'медицинская сестра палатная', 'стационар', '4', 'ежемесячная денежная компенсация по оплате ЖКХ');</v>
      </c>
    </row>
    <row r="250" spans="1:10" s="4" customFormat="1" ht="19.5" customHeight="1" x14ac:dyDescent="0.2">
      <c r="A250" s="65"/>
      <c r="B250" s="65"/>
      <c r="C250" s="56">
        <v>212</v>
      </c>
      <c r="D250" s="56" t="s">
        <v>295</v>
      </c>
      <c r="E250" s="56" t="s">
        <v>375</v>
      </c>
      <c r="F250" s="56" t="s">
        <v>116</v>
      </c>
      <c r="G250" s="56">
        <v>1</v>
      </c>
      <c r="H250" s="48">
        <v>26.88</v>
      </c>
      <c r="I250" s="56" t="s">
        <v>251</v>
      </c>
      <c r="J250" s="44" t="str">
        <f t="shared" si="3"/>
        <v>INSERT INTO `medical_vacancies` (`id`, `keyOrganization`, `job`, `division`, `bet`, `measures`) VALUES (NULL, 'gryazy-crb', 'медицинская сестра - анестезист', 'стационар', '1', 'ежемесячная денежная компенсация по оплате ЖКХ');</v>
      </c>
    </row>
    <row r="251" spans="1:10" s="4" customFormat="1" ht="19.5" customHeight="1" x14ac:dyDescent="0.2">
      <c r="A251" s="65"/>
      <c r="B251" s="65"/>
      <c r="C251" s="56">
        <v>213</v>
      </c>
      <c r="D251" s="56" t="s">
        <v>295</v>
      </c>
      <c r="E251" s="56" t="s">
        <v>34</v>
      </c>
      <c r="F251" s="56" t="s">
        <v>377</v>
      </c>
      <c r="G251" s="56">
        <v>1</v>
      </c>
      <c r="H251" s="48">
        <v>36.659999999999997</v>
      </c>
      <c r="I251" s="56" t="s">
        <v>251</v>
      </c>
      <c r="J251" s="44" t="str">
        <f t="shared" si="3"/>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row>
    <row r="252" spans="1:10" s="4" customFormat="1" ht="19.5" customHeight="1" x14ac:dyDescent="0.2">
      <c r="A252" s="65"/>
      <c r="B252" s="65"/>
      <c r="C252" s="56">
        <v>214</v>
      </c>
      <c r="D252" s="56" t="s">
        <v>295</v>
      </c>
      <c r="E252" s="56" t="s">
        <v>40</v>
      </c>
      <c r="F252" s="56" t="s">
        <v>115</v>
      </c>
      <c r="G252" s="56">
        <v>2</v>
      </c>
      <c r="H252" s="48">
        <v>31.08</v>
      </c>
      <c r="I252" s="56" t="s">
        <v>251</v>
      </c>
      <c r="J252" s="44" t="str">
        <f t="shared" si="3"/>
        <v>INSERT INTO `medical_vacancies` (`id`, `keyOrganization`, `job`, `division`, `bet`, `measures`) VALUES (NULL, 'gryazy-crb', 'медицинская сестра ', 'поликлиника', '2', 'ежемесячная денежная компенсация по оплате ЖКХ');</v>
      </c>
    </row>
    <row r="253" spans="1:10" s="4" customFormat="1" ht="19.5" customHeight="1" x14ac:dyDescent="0.2">
      <c r="A253" s="65"/>
      <c r="B253" s="65"/>
      <c r="C253" s="56">
        <v>215</v>
      </c>
      <c r="D253" s="56" t="s">
        <v>295</v>
      </c>
      <c r="E253" s="56" t="s">
        <v>42</v>
      </c>
      <c r="F253" s="56" t="s">
        <v>115</v>
      </c>
      <c r="G253" s="56">
        <v>1</v>
      </c>
      <c r="H253" s="48">
        <v>26.03</v>
      </c>
      <c r="I253" s="56" t="s">
        <v>251</v>
      </c>
      <c r="J253" s="44" t="str">
        <f t="shared" si="3"/>
        <v>INSERT INTO `medical_vacancies` (`id`, `keyOrganization`, `job`, `division`, `bet`, `measures`) VALUES (NULL, 'gryazy-crb', 'помощник врача-эпидемиолога', 'поликлиника', '1', 'ежемесячная денежная компенсация по оплате ЖКХ');</v>
      </c>
    </row>
    <row r="254" spans="1:10" s="4" customFormat="1" ht="19.5" customHeight="1" x14ac:dyDescent="0.2">
      <c r="A254" s="65"/>
      <c r="B254" s="65"/>
      <c r="C254" s="56">
        <v>216</v>
      </c>
      <c r="D254" s="56" t="s">
        <v>295</v>
      </c>
      <c r="E254" s="56" t="s">
        <v>231</v>
      </c>
      <c r="F254" s="56" t="s">
        <v>376</v>
      </c>
      <c r="G254" s="56">
        <v>1</v>
      </c>
      <c r="H254" s="48">
        <v>44</v>
      </c>
      <c r="I254" s="56" t="s">
        <v>251</v>
      </c>
      <c r="J254" s="44" t="str">
        <f t="shared" si="3"/>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row>
    <row r="255" spans="1:10" s="4" customFormat="1" ht="19.5" customHeight="1" x14ac:dyDescent="0.2">
      <c r="A255" s="65"/>
      <c r="B255" s="65"/>
      <c r="C255" s="56">
        <v>217</v>
      </c>
      <c r="D255" s="56" t="s">
        <v>295</v>
      </c>
      <c r="E255" s="56" t="s">
        <v>189</v>
      </c>
      <c r="F255" s="56" t="s">
        <v>125</v>
      </c>
      <c r="G255" s="56">
        <v>1</v>
      </c>
      <c r="H255" s="48">
        <v>27.52</v>
      </c>
      <c r="I255" s="56" t="s">
        <v>251</v>
      </c>
      <c r="J255" s="44" t="str">
        <f t="shared" si="3"/>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row>
    <row r="256" spans="1:10" s="4" customFormat="1" ht="19.5" customHeight="1" x14ac:dyDescent="0.2">
      <c r="A256" s="65">
        <v>22</v>
      </c>
      <c r="B256" s="65" t="s">
        <v>174</v>
      </c>
      <c r="C256" s="56">
        <v>218</v>
      </c>
      <c r="D256" s="56" t="s">
        <v>296</v>
      </c>
      <c r="E256" s="56" t="s">
        <v>69</v>
      </c>
      <c r="F256" s="56" t="s">
        <v>115</v>
      </c>
      <c r="G256" s="56">
        <v>1</v>
      </c>
      <c r="H256" s="48">
        <v>48.541499999999999</v>
      </c>
      <c r="I256" s="56" t="s">
        <v>256</v>
      </c>
      <c r="J256" s="44" t="str">
        <f t="shared" si="3"/>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57" spans="1:10" s="4" customFormat="1" ht="19.5" customHeight="1" x14ac:dyDescent="0.2">
      <c r="A257" s="65"/>
      <c r="B257" s="65"/>
      <c r="C257" s="56">
        <v>219</v>
      </c>
      <c r="D257" s="56" t="s">
        <v>296</v>
      </c>
      <c r="E257" s="56" t="s">
        <v>20</v>
      </c>
      <c r="F257" s="56" t="s">
        <v>115</v>
      </c>
      <c r="G257" s="56">
        <v>4</v>
      </c>
      <c r="H257" s="48">
        <v>62.085300000000004</v>
      </c>
      <c r="I257" s="56" t="s">
        <v>256</v>
      </c>
      <c r="J257" s="44" t="str">
        <f t="shared" si="3"/>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58" spans="1:10" s="4" customFormat="1" ht="19.5" customHeight="1" x14ac:dyDescent="0.2">
      <c r="A258" s="65"/>
      <c r="B258" s="65"/>
      <c r="C258" s="56">
        <v>220</v>
      </c>
      <c r="D258" s="56" t="s">
        <v>296</v>
      </c>
      <c r="E258" s="56" t="s">
        <v>33</v>
      </c>
      <c r="F258" s="56" t="s">
        <v>135</v>
      </c>
      <c r="G258" s="56">
        <v>1</v>
      </c>
      <c r="H258" s="48">
        <v>52.384500000000003</v>
      </c>
      <c r="I258" s="56" t="s">
        <v>256</v>
      </c>
      <c r="J258" s="44" t="str">
        <f t="shared" si="3"/>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59" spans="1:10" s="4" customFormat="1" ht="19.5" customHeight="1" x14ac:dyDescent="0.2">
      <c r="A259" s="65"/>
      <c r="B259" s="65"/>
      <c r="C259" s="56">
        <v>221</v>
      </c>
      <c r="D259" s="56" t="s">
        <v>296</v>
      </c>
      <c r="E259" s="56" t="s">
        <v>16</v>
      </c>
      <c r="F259" s="56" t="s">
        <v>115</v>
      </c>
      <c r="G259" s="56">
        <v>2</v>
      </c>
      <c r="H259" s="48">
        <v>62</v>
      </c>
      <c r="I259" s="56" t="s">
        <v>256</v>
      </c>
      <c r="J259" s="44" t="str">
        <f t="shared" si="3"/>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60" spans="1:10" s="4" customFormat="1" ht="19.5" customHeight="1" x14ac:dyDescent="0.2">
      <c r="A260" s="65"/>
      <c r="B260" s="65"/>
      <c r="C260" s="56">
        <v>222</v>
      </c>
      <c r="D260" s="56" t="s">
        <v>296</v>
      </c>
      <c r="E260" s="56" t="s">
        <v>23</v>
      </c>
      <c r="F260" s="56" t="s">
        <v>116</v>
      </c>
      <c r="G260" s="56">
        <v>1</v>
      </c>
      <c r="H260" s="48">
        <v>56.605499999999999</v>
      </c>
      <c r="I260" s="56" t="s">
        <v>256</v>
      </c>
      <c r="J260" s="44" t="str">
        <f t="shared" si="3"/>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61" spans="1:10" s="4" customFormat="1" ht="19.5" customHeight="1" x14ac:dyDescent="0.2">
      <c r="A261" s="65"/>
      <c r="B261" s="65"/>
      <c r="C261" s="56">
        <v>223</v>
      </c>
      <c r="D261" s="56" t="s">
        <v>296</v>
      </c>
      <c r="E261" s="56" t="s">
        <v>14</v>
      </c>
      <c r="F261" s="56" t="s">
        <v>134</v>
      </c>
      <c r="G261" s="56">
        <v>2</v>
      </c>
      <c r="H261" s="48">
        <v>48.541499999999999</v>
      </c>
      <c r="I261" s="56" t="s">
        <v>254</v>
      </c>
      <c r="J261" s="44" t="str">
        <f t="shared" si="3"/>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row>
    <row r="262" spans="1:10" s="4" customFormat="1" ht="19.5" customHeight="1" x14ac:dyDescent="0.2">
      <c r="A262" s="65"/>
      <c r="B262" s="65"/>
      <c r="C262" s="56">
        <v>224</v>
      </c>
      <c r="D262" s="56" t="s">
        <v>296</v>
      </c>
      <c r="E262" s="56" t="s">
        <v>18</v>
      </c>
      <c r="F262" s="56" t="s">
        <v>115</v>
      </c>
      <c r="G262" s="56">
        <v>1</v>
      </c>
      <c r="H262" s="48">
        <v>48.541499999999999</v>
      </c>
      <c r="I262" s="56" t="s">
        <v>220</v>
      </c>
      <c r="J262" s="44" t="str">
        <f t="shared" si="3"/>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row>
    <row r="263" spans="1:10" s="4" customFormat="1" ht="19.5" customHeight="1" x14ac:dyDescent="0.2">
      <c r="A263" s="65"/>
      <c r="B263" s="65"/>
      <c r="C263" s="56">
        <v>225</v>
      </c>
      <c r="D263" s="56" t="s">
        <v>296</v>
      </c>
      <c r="E263" s="56" t="s">
        <v>3</v>
      </c>
      <c r="F263" s="56" t="s">
        <v>115</v>
      </c>
      <c r="G263" s="56">
        <v>1</v>
      </c>
      <c r="H263" s="48">
        <v>48.541499999999999</v>
      </c>
      <c r="I263" s="56" t="s">
        <v>254</v>
      </c>
      <c r="J263" s="44" t="str">
        <f t="shared" si="3"/>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row>
    <row r="264" spans="1:10" s="4" customFormat="1" ht="19.5" customHeight="1" x14ac:dyDescent="0.2">
      <c r="A264" s="65"/>
      <c r="B264" s="65"/>
      <c r="C264" s="56">
        <v>226</v>
      </c>
      <c r="D264" s="56" t="s">
        <v>296</v>
      </c>
      <c r="E264" s="56" t="s">
        <v>70</v>
      </c>
      <c r="F264" s="56" t="s">
        <v>116</v>
      </c>
      <c r="G264" s="56">
        <v>3</v>
      </c>
      <c r="H264" s="48">
        <v>38.398499999999999</v>
      </c>
      <c r="I264" s="56" t="s">
        <v>251</v>
      </c>
      <c r="J264" s="44" t="str">
        <f t="shared" si="3"/>
        <v>INSERT INTO `medical_vacancies` (`id`, `keyOrganization`, `job`, `division`, `bet`, `measures`) VALUES (NULL, 'dankov-crb', 'медицинская сестра палатная', 'стационар', '3', 'ежемесячная денежная компенсация по оплате ЖКХ');</v>
      </c>
    </row>
    <row r="265" spans="1:10" s="4" customFormat="1" ht="19.5" customHeight="1" x14ac:dyDescent="0.2">
      <c r="A265" s="65">
        <v>23</v>
      </c>
      <c r="B265" s="65" t="s">
        <v>128</v>
      </c>
      <c r="C265" s="56">
        <v>227</v>
      </c>
      <c r="D265" s="56" t="s">
        <v>297</v>
      </c>
      <c r="E265" s="56" t="s">
        <v>193</v>
      </c>
      <c r="F265" s="56" t="s">
        <v>116</v>
      </c>
      <c r="G265" s="56">
        <v>1</v>
      </c>
      <c r="H265" s="48">
        <v>53.25</v>
      </c>
      <c r="I265" s="56" t="s">
        <v>254</v>
      </c>
      <c r="J265" s="44" t="e">
        <f>CONCATENATE("INSERT INTO `medical_vacancies` (`id`, `keyOrganization`, `job`, `division`, `bet`, `measures`) VALUES (NULL, ","'",D265,"', '",#REF!,"', ","'",#REF!,"', ","'",#REF!,"', ","'",I265,"');")</f>
        <v>#REF!</v>
      </c>
    </row>
    <row r="266" spans="1:10" s="4" customFormat="1" ht="19.5" customHeight="1" x14ac:dyDescent="0.2">
      <c r="A266" s="65"/>
      <c r="B266" s="65"/>
      <c r="C266" s="56">
        <v>228</v>
      </c>
      <c r="D266" s="56" t="s">
        <v>297</v>
      </c>
      <c r="E266" s="56" t="s">
        <v>23</v>
      </c>
      <c r="F266" s="56" t="s">
        <v>116</v>
      </c>
      <c r="G266" s="56">
        <v>1</v>
      </c>
      <c r="H266" s="48">
        <v>64.97</v>
      </c>
      <c r="I266" s="56" t="s">
        <v>256</v>
      </c>
      <c r="J266" s="44" t="str">
        <f t="shared" ref="J266:J278" si="4">CONCATENATE("INSERT INTO `medical_vacancies` (`id`, `keyOrganization`, `job`, `division`, `bet`, `measures`) VALUES (NULL, ","'",D266,"', '",E265,"', ","'",F265,"', ","'",G265,"', ","'",I266,"');")</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67" spans="1:10" s="4" customFormat="1" ht="19.5" customHeight="1" x14ac:dyDescent="0.2">
      <c r="A267" s="65"/>
      <c r="B267" s="65"/>
      <c r="C267" s="56">
        <v>229</v>
      </c>
      <c r="D267" s="56" t="s">
        <v>297</v>
      </c>
      <c r="E267" s="56" t="s">
        <v>21</v>
      </c>
      <c r="F267" s="56" t="s">
        <v>115</v>
      </c>
      <c r="G267" s="56">
        <v>1</v>
      </c>
      <c r="H267" s="48">
        <v>42.45</v>
      </c>
      <c r="I267" s="56" t="s">
        <v>256</v>
      </c>
      <c r="J267" s="44" t="str">
        <f t="shared" si="4"/>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68" spans="1:10" s="4" customFormat="1" ht="19.5" customHeight="1" x14ac:dyDescent="0.2">
      <c r="A268" s="65"/>
      <c r="B268" s="65"/>
      <c r="C268" s="56">
        <v>230</v>
      </c>
      <c r="D268" s="56" t="s">
        <v>297</v>
      </c>
      <c r="E268" s="56" t="s">
        <v>26</v>
      </c>
      <c r="F268" s="56" t="s">
        <v>115</v>
      </c>
      <c r="G268" s="56">
        <v>1</v>
      </c>
      <c r="H268" s="48">
        <v>40.86</v>
      </c>
      <c r="I268" s="56" t="s">
        <v>254</v>
      </c>
      <c r="J268" s="44" t="str">
        <f t="shared" si="4"/>
        <v>INSERT INTO `medical_vacancies` (`id`, `keyOrganization`, `job`, `division`, `bet`, `measures`) VALUES (NULL, 'dobrinsky-crb',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269" spans="1:10" s="4" customFormat="1" ht="19.5" customHeight="1" x14ac:dyDescent="0.2">
      <c r="A269" s="65"/>
      <c r="B269" s="65"/>
      <c r="C269" s="56">
        <v>231</v>
      </c>
      <c r="D269" s="56" t="s">
        <v>297</v>
      </c>
      <c r="E269" s="56" t="s">
        <v>8</v>
      </c>
      <c r="F269" s="56" t="s">
        <v>115</v>
      </c>
      <c r="G269" s="56">
        <v>1</v>
      </c>
      <c r="H269" s="48">
        <v>40.86</v>
      </c>
      <c r="I269" s="56" t="s">
        <v>254</v>
      </c>
      <c r="J269" s="44" t="str">
        <f t="shared" si="4"/>
        <v>INSERT INTO `medical_vacancies` (`id`, `keyOrganization`, `job`, `division`, `bet`, `measures`) VALUES (NULL, 'dobrinsky-crb',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row>
    <row r="270" spans="1:10" s="4" customFormat="1" ht="19.5" customHeight="1" x14ac:dyDescent="0.2">
      <c r="A270" s="65"/>
      <c r="B270" s="65"/>
      <c r="C270" s="56">
        <v>232</v>
      </c>
      <c r="D270" s="56" t="s">
        <v>297</v>
      </c>
      <c r="E270" s="56" t="s">
        <v>24</v>
      </c>
      <c r="F270" s="56" t="s">
        <v>115</v>
      </c>
      <c r="G270" s="56">
        <v>1</v>
      </c>
      <c r="H270" s="48">
        <v>44.49</v>
      </c>
      <c r="I270" s="56" t="s">
        <v>256</v>
      </c>
      <c r="J270" s="44" t="str">
        <f t="shared" si="4"/>
        <v>INSERT INTO `medical_vacancies` (`id`, `keyOrganization`, `job`, `division`, `bet`, `measures`) VALUES (NULL, 'dobrinsky-crb',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71" spans="1:10" s="4" customFormat="1" ht="19.5" customHeight="1" x14ac:dyDescent="0.2">
      <c r="A271" s="65"/>
      <c r="B271" s="65"/>
      <c r="C271" s="56">
        <v>233</v>
      </c>
      <c r="D271" s="56" t="s">
        <v>297</v>
      </c>
      <c r="E271" s="56" t="s">
        <v>3</v>
      </c>
      <c r="F271" s="56" t="s">
        <v>115</v>
      </c>
      <c r="G271" s="56">
        <v>1</v>
      </c>
      <c r="H271" s="48">
        <v>42.76</v>
      </c>
      <c r="I271" s="56" t="s">
        <v>254</v>
      </c>
      <c r="J271" s="44" t="str">
        <f t="shared" si="4"/>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row>
    <row r="272" spans="1:10" s="4" customFormat="1" ht="19.5" customHeight="1" x14ac:dyDescent="0.2">
      <c r="A272" s="65"/>
      <c r="B272" s="65"/>
      <c r="C272" s="56">
        <v>234</v>
      </c>
      <c r="D272" s="56" t="s">
        <v>297</v>
      </c>
      <c r="E272" s="56" t="s">
        <v>28</v>
      </c>
      <c r="F272" s="56" t="s">
        <v>115</v>
      </c>
      <c r="G272" s="56">
        <v>1</v>
      </c>
      <c r="H272" s="48">
        <v>42.09</v>
      </c>
      <c r="I272" s="56" t="s">
        <v>254</v>
      </c>
      <c r="J272" s="44" t="str">
        <f t="shared" si="4"/>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row>
    <row r="273" spans="1:10" s="4" customFormat="1" ht="19.5" customHeight="1" x14ac:dyDescent="0.2">
      <c r="A273" s="65"/>
      <c r="B273" s="65"/>
      <c r="C273" s="56">
        <v>235</v>
      </c>
      <c r="D273" s="56" t="s">
        <v>297</v>
      </c>
      <c r="E273" s="56" t="s">
        <v>31</v>
      </c>
      <c r="F273" s="56" t="s">
        <v>115</v>
      </c>
      <c r="G273" s="56">
        <v>1</v>
      </c>
      <c r="H273" s="48">
        <v>42.76</v>
      </c>
      <c r="I273" s="56" t="s">
        <v>254</v>
      </c>
      <c r="J273" s="44" t="str">
        <f t="shared" si="4"/>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row>
    <row r="274" spans="1:10" s="4" customFormat="1" ht="19.5" customHeight="1" x14ac:dyDescent="0.2">
      <c r="A274" s="65"/>
      <c r="B274" s="65"/>
      <c r="C274" s="56">
        <v>236</v>
      </c>
      <c r="D274" s="56" t="s">
        <v>297</v>
      </c>
      <c r="E274" s="56" t="s">
        <v>4</v>
      </c>
      <c r="F274" s="56" t="s">
        <v>115</v>
      </c>
      <c r="G274" s="56">
        <v>1</v>
      </c>
      <c r="H274" s="48">
        <v>51.23</v>
      </c>
      <c r="I274" s="56" t="s">
        <v>254</v>
      </c>
      <c r="J274" s="44" t="str">
        <f t="shared" si="4"/>
        <v>INSERT INTO `medical_vacancies` (`id`, `keyOrganization`, `job`, `division`, `bet`, `measures`) VALUES (NULL, 'dobrinsky-crb', 'врач-хирург', 'поликлиника', '1', 'ежемесячная денежная компенсация за наем (поднаем) жилых помещений, ежемесячная денежная компенсация по оплате ЖКХ');</v>
      </c>
    </row>
    <row r="275" spans="1:10" s="4" customFormat="1" ht="19.5" customHeight="1" x14ac:dyDescent="0.2">
      <c r="A275" s="65"/>
      <c r="B275" s="65"/>
      <c r="C275" s="56">
        <v>237</v>
      </c>
      <c r="D275" s="56" t="s">
        <v>297</v>
      </c>
      <c r="E275" s="56" t="s">
        <v>9</v>
      </c>
      <c r="F275" s="56" t="s">
        <v>116</v>
      </c>
      <c r="G275" s="56">
        <v>1</v>
      </c>
      <c r="H275" s="48">
        <v>53.25</v>
      </c>
      <c r="I275" s="56" t="s">
        <v>254</v>
      </c>
      <c r="J275" s="44" t="str">
        <f t="shared" si="4"/>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row>
    <row r="276" spans="1:10" s="4" customFormat="1" ht="19.5" customHeight="1" x14ac:dyDescent="0.2">
      <c r="A276" s="65"/>
      <c r="B276" s="65"/>
      <c r="C276" s="56">
        <v>238</v>
      </c>
      <c r="D276" s="56" t="s">
        <v>297</v>
      </c>
      <c r="E276" s="56" t="s">
        <v>44</v>
      </c>
      <c r="F276" s="56" t="s">
        <v>116</v>
      </c>
      <c r="G276" s="56">
        <v>1</v>
      </c>
      <c r="H276" s="48">
        <v>46.9</v>
      </c>
      <c r="I276" s="56" t="s">
        <v>254</v>
      </c>
      <c r="J276" s="44" t="str">
        <f t="shared" si="4"/>
        <v>INSERT INTO `medical_vacancies` (`id`, `keyOrganization`, `job`, `division`, `bet`, `measures`) VALUES (NULL, 'dobrinsky-crb', 'врач-невролог', 'стационар', '1', 'ежемесячная денежная компенсация за наем (поднаем) жилых помещений, ежемесячная денежная компенсация по оплате ЖКХ');</v>
      </c>
    </row>
    <row r="277" spans="1:10" s="4" customFormat="1" ht="19.5" customHeight="1" x14ac:dyDescent="0.2">
      <c r="A277" s="65"/>
      <c r="B277" s="65"/>
      <c r="C277" s="56">
        <v>239</v>
      </c>
      <c r="D277" s="56" t="s">
        <v>297</v>
      </c>
      <c r="E277" s="56" t="s">
        <v>16</v>
      </c>
      <c r="F277" s="56" t="s">
        <v>115</v>
      </c>
      <c r="G277" s="56">
        <v>1</v>
      </c>
      <c r="H277" s="48">
        <v>55.78</v>
      </c>
      <c r="I277" s="56" t="s">
        <v>254</v>
      </c>
      <c r="J277" s="44" t="str">
        <f t="shared" si="4"/>
        <v>INSERT INTO `medical_vacancies` (`id`, `keyOrganization`, `job`, `division`, `bet`, `measures`) VALUES (NULL, 'dobrinsky-crb', 'врач клинической лабораторной диагностики', 'стационар', '1', 'ежемесячная денежная компенсация за наем (поднаем) жилых помещений, ежемесячная денежная компенсация по оплате ЖКХ');</v>
      </c>
    </row>
    <row r="278" spans="1:10" s="4" customFormat="1" ht="19.5" customHeight="1" x14ac:dyDescent="0.2">
      <c r="A278" s="65"/>
      <c r="B278" s="65"/>
      <c r="C278" s="56">
        <v>240</v>
      </c>
      <c r="D278" s="56" t="s">
        <v>297</v>
      </c>
      <c r="E278" s="56" t="s">
        <v>180</v>
      </c>
      <c r="F278" s="56" t="s">
        <v>115</v>
      </c>
      <c r="G278" s="56">
        <v>2</v>
      </c>
      <c r="H278" s="48">
        <v>53.24</v>
      </c>
      <c r="I278" s="56" t="s">
        <v>256</v>
      </c>
      <c r="J278" s="44" t="str">
        <f t="shared" si="4"/>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79" spans="1:10" s="4" customFormat="1" ht="19.5" customHeight="1" x14ac:dyDescent="0.2">
      <c r="A279" s="65"/>
      <c r="B279" s="65"/>
      <c r="C279" s="56">
        <v>241</v>
      </c>
      <c r="D279" s="56" t="s">
        <v>297</v>
      </c>
      <c r="E279" s="56" t="s">
        <v>6</v>
      </c>
      <c r="F279" s="56" t="s">
        <v>116</v>
      </c>
      <c r="G279" s="56">
        <v>1</v>
      </c>
      <c r="H279" s="48">
        <v>47.38</v>
      </c>
      <c r="I279" s="56" t="s">
        <v>254</v>
      </c>
      <c r="J279" s="44" t="e">
        <f>CONCATENATE("INSERT INTO `medical_vacancies` (`id`, `keyOrganization`, `job`, `division`, `bet`, `measures`) VALUES (NULL, ","'",D279,"', '",#REF!,"', ","'",#REF!,"', ","'",#REF!,"', ","'",I279,"');")</f>
        <v>#REF!</v>
      </c>
    </row>
    <row r="280" spans="1:10" s="4" customFormat="1" ht="19.5" customHeight="1" x14ac:dyDescent="0.2">
      <c r="A280" s="65"/>
      <c r="B280" s="65"/>
      <c r="C280" s="56">
        <v>242</v>
      </c>
      <c r="D280" s="56" t="s">
        <v>297</v>
      </c>
      <c r="E280" s="56" t="s">
        <v>75</v>
      </c>
      <c r="F280" s="56" t="s">
        <v>115</v>
      </c>
      <c r="G280" s="56">
        <v>1</v>
      </c>
      <c r="H280" s="48">
        <v>44.49</v>
      </c>
      <c r="I280" s="56" t="s">
        <v>256</v>
      </c>
      <c r="J280" s="44" t="str">
        <f t="shared" ref="J280:J285" si="5">CONCATENATE("INSERT INTO `medical_vacancies` (`id`, `keyOrganization`, `job`, `division`, `bet`, `measures`) VALUES (NULL, ","'",D280,"', '",E278,"', ","'",F278,"', ","'",G278,"', ","'",I280,"');")</f>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81" spans="1:10" s="4" customFormat="1" ht="19.5" customHeight="1" x14ac:dyDescent="0.2">
      <c r="A281" s="65"/>
      <c r="B281" s="65"/>
      <c r="C281" s="56">
        <v>243</v>
      </c>
      <c r="D281" s="56" t="s">
        <v>297</v>
      </c>
      <c r="E281" s="56" t="s">
        <v>47</v>
      </c>
      <c r="F281" s="56" t="s">
        <v>115</v>
      </c>
      <c r="G281" s="56">
        <v>1</v>
      </c>
      <c r="H281" s="48">
        <v>40.86</v>
      </c>
      <c r="I281" s="56" t="s">
        <v>254</v>
      </c>
      <c r="J281" s="44" t="str">
        <f t="shared" si="5"/>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row>
    <row r="282" spans="1:10" s="4" customFormat="1" ht="19.5" customHeight="1" x14ac:dyDescent="0.2">
      <c r="A282" s="65"/>
      <c r="B282" s="65"/>
      <c r="C282" s="56">
        <v>246</v>
      </c>
      <c r="D282" s="56" t="s">
        <v>297</v>
      </c>
      <c r="E282" s="56" t="s">
        <v>14</v>
      </c>
      <c r="F282" s="56" t="s">
        <v>116</v>
      </c>
      <c r="G282" s="56">
        <v>1</v>
      </c>
      <c r="H282" s="48">
        <v>37.75</v>
      </c>
      <c r="I282" s="56" t="s">
        <v>254</v>
      </c>
      <c r="J282" s="44" t="e">
        <f>CONCATENATE("INSERT INTO `medical_vacancies` (`id`, `keyOrganization`, `job`, `division`, `bet`, `measures`) VALUES (NULL, ","'",D282,"', '",#REF!,"', ","'",#REF!,"', ","'",#REF!,"', ","'",I282,"');")</f>
        <v>#REF!</v>
      </c>
    </row>
    <row r="283" spans="1:10" s="4" customFormat="1" ht="50.25" customHeight="1" x14ac:dyDescent="0.2">
      <c r="A283" s="65"/>
      <c r="B283" s="65"/>
      <c r="C283" s="56">
        <v>247</v>
      </c>
      <c r="D283" s="56" t="s">
        <v>297</v>
      </c>
      <c r="E283" s="56" t="s">
        <v>34</v>
      </c>
      <c r="F283" s="56" t="s">
        <v>521</v>
      </c>
      <c r="G283" s="56">
        <v>3</v>
      </c>
      <c r="H283" s="48">
        <v>31.05</v>
      </c>
      <c r="I283" s="56" t="s">
        <v>254</v>
      </c>
      <c r="J283" s="44" t="e">
        <f>CONCATENATE("INSERT INTO `medical_vacancies` (`id`, `keyOrganization`, `job`, `division`, `bet`, `measures`) VALUES (NULL, ","'",D283,"', '",#REF!,"', ","'",#REF!,"', ","'",#REF!,"', ","'",I283,"');")</f>
        <v>#REF!</v>
      </c>
    </row>
    <row r="284" spans="1:10" s="4" customFormat="1" ht="33" customHeight="1" x14ac:dyDescent="0.2">
      <c r="A284" s="65"/>
      <c r="B284" s="65"/>
      <c r="C284" s="56">
        <v>248</v>
      </c>
      <c r="D284" s="56" t="s">
        <v>297</v>
      </c>
      <c r="E284" s="5" t="s">
        <v>393</v>
      </c>
      <c r="F284" s="5" t="s">
        <v>394</v>
      </c>
      <c r="G284" s="5">
        <v>2</v>
      </c>
      <c r="H284" s="48">
        <v>30.08</v>
      </c>
      <c r="I284" s="56" t="s">
        <v>254</v>
      </c>
      <c r="J284" s="44" t="str">
        <f t="shared" si="5"/>
        <v>INSERT INTO `medical_vacancies` (`id`, `keyOrganization`, `job`, `division`, `bet`, `measures`) VALUES (NULL, 'dobrinsky-crb', 'врач-рентгенолог', 'стационар', '1', 'ежемесячная денежная компенсация за наем (поднаем) жилых помещений, ежемесячная денежная компенсация по оплате ЖКХ');</v>
      </c>
    </row>
    <row r="285" spans="1:10" s="4" customFormat="1" ht="19.5" customHeight="1" x14ac:dyDescent="0.2">
      <c r="A285" s="65"/>
      <c r="B285" s="65"/>
      <c r="C285" s="56">
        <v>249</v>
      </c>
      <c r="D285" s="56" t="s">
        <v>297</v>
      </c>
      <c r="E285" s="5" t="s">
        <v>395</v>
      </c>
      <c r="F285" s="5" t="s">
        <v>116</v>
      </c>
      <c r="G285" s="5">
        <v>1</v>
      </c>
      <c r="H285" s="48">
        <v>25.28</v>
      </c>
      <c r="I285" s="56" t="s">
        <v>255</v>
      </c>
      <c r="J285" s="44" t="str">
        <f t="shared" si="5"/>
        <v>INSERT INTO `medical_vacancies` (`id`, `keyOrganization`, `job`, `division`, `bet`, `measures`) VALUES (NULL, 'dobrinsky-crb', 'заведующий ФАП-фельдшер', 'поликлиника Березнеговатский ФАП, Хворостянский ФАП, Приозеренский ФАП)', '3', 'единовременная выплата для улучшения бытовых условий, ежемесячная денежная компенсация по оплате ЖКХ');</v>
      </c>
    </row>
    <row r="286" spans="1:10" s="4" customFormat="1" ht="19.5" customHeight="1" x14ac:dyDescent="0.2">
      <c r="A286" s="65"/>
      <c r="B286" s="65"/>
      <c r="C286" s="56">
        <v>250</v>
      </c>
      <c r="D286" s="56" t="s">
        <v>297</v>
      </c>
      <c r="E286" s="56" t="s">
        <v>391</v>
      </c>
      <c r="F286" s="56" t="s">
        <v>392</v>
      </c>
      <c r="G286" s="56">
        <v>1</v>
      </c>
      <c r="H286" s="48">
        <v>28.2</v>
      </c>
      <c r="I286" s="56" t="s">
        <v>251</v>
      </c>
      <c r="J286" s="44" t="str">
        <f t="shared" si="3"/>
        <v>INSERT INTO `medical_vacancies` (`id`, `keyOrganization`, `job`, `division`, `bet`, `measures`) VALUES (NULL, 'dobrinsky-crb', 'медицинская сестра палатная (постовая)', 'стационар (д.Ольговка)', '1', 'ежемесячная денежная компенсация по оплате ЖКХ');</v>
      </c>
    </row>
    <row r="287" spans="1:10" s="4" customFormat="1" ht="19.5" customHeight="1" x14ac:dyDescent="0.2">
      <c r="A287" s="65"/>
      <c r="B287" s="65"/>
      <c r="C287" s="56"/>
      <c r="D287" s="56"/>
      <c r="E287" s="56" t="s">
        <v>522</v>
      </c>
      <c r="F287" s="56" t="s">
        <v>115</v>
      </c>
      <c r="G287" s="56">
        <v>1</v>
      </c>
      <c r="H287" s="48">
        <v>20.57</v>
      </c>
      <c r="I287" s="56" t="s">
        <v>251</v>
      </c>
      <c r="J287" s="55"/>
    </row>
    <row r="288" spans="1:10" s="4" customFormat="1" ht="15" customHeight="1" x14ac:dyDescent="0.2">
      <c r="A288" s="65"/>
      <c r="B288" s="65"/>
      <c r="C288" s="56">
        <v>251</v>
      </c>
      <c r="D288" s="56" t="s">
        <v>297</v>
      </c>
      <c r="E288" s="56" t="s">
        <v>40</v>
      </c>
      <c r="F288" s="56" t="s">
        <v>115</v>
      </c>
      <c r="G288" s="56">
        <v>2</v>
      </c>
      <c r="H288" s="48">
        <v>22.7</v>
      </c>
      <c r="I288" s="56" t="s">
        <v>251</v>
      </c>
      <c r="J288" s="44" t="str">
        <f t="shared" si="3"/>
        <v>INSERT INTO `medical_vacancies` (`id`, `keyOrganization`, `job`, `division`, `bet`, `measures`) VALUES (NULL, 'dobrinsky-crb', 'медицинская сестра ', 'поликлиника', '2', 'ежемесячная денежная компенсация по оплате ЖКХ');</v>
      </c>
    </row>
    <row r="289" spans="1:10" s="4" customFormat="1" ht="19.5" customHeight="1" x14ac:dyDescent="0.2">
      <c r="A289" s="65"/>
      <c r="B289" s="65"/>
      <c r="C289" s="56">
        <v>252</v>
      </c>
      <c r="D289" s="56" t="s">
        <v>297</v>
      </c>
      <c r="E289" s="56" t="s">
        <v>235</v>
      </c>
      <c r="F289" s="56" t="s">
        <v>116</v>
      </c>
      <c r="G289" s="56">
        <v>1</v>
      </c>
      <c r="H289" s="48">
        <v>25.9</v>
      </c>
      <c r="I289" s="56" t="s">
        <v>251</v>
      </c>
      <c r="J289" s="44" t="str">
        <f t="shared" si="3"/>
        <v>INSERT INTO `medical_vacancies` (`id`, `keyOrganization`, `job`, `division`, `bet`, `measures`) VALUES (NULL, 'dobrinsky-crb', 'фельдшер лаборант', 'стационар', '1', 'ежемесячная денежная компенсация по оплате ЖКХ');</v>
      </c>
    </row>
    <row r="290" spans="1:10" s="4" customFormat="1" ht="19.5" customHeight="1" x14ac:dyDescent="0.2">
      <c r="A290" s="65"/>
      <c r="B290" s="65"/>
      <c r="C290" s="56">
        <v>253</v>
      </c>
      <c r="D290" s="56" t="s">
        <v>297</v>
      </c>
      <c r="E290" s="56"/>
      <c r="F290" s="56"/>
      <c r="G290" s="56"/>
      <c r="H290" s="48"/>
      <c r="I290" s="56"/>
      <c r="J290" s="44" t="str">
        <f t="shared" si="3"/>
        <v>INSERT INTO `medical_vacancies` (`id`, `keyOrganization`, `job`, `division`, `bet`, `measures`) VALUES (NULL, 'dobrinsky-crb', '', '', '', '');</v>
      </c>
    </row>
    <row r="291" spans="1:10" s="4" customFormat="1" ht="19.5" customHeight="1" x14ac:dyDescent="0.2">
      <c r="A291" s="65">
        <v>24</v>
      </c>
      <c r="B291" s="65" t="s">
        <v>122</v>
      </c>
      <c r="C291" s="56">
        <v>254</v>
      </c>
      <c r="D291" s="56" t="s">
        <v>298</v>
      </c>
      <c r="E291" s="56" t="s">
        <v>139</v>
      </c>
      <c r="F291" s="56" t="s">
        <v>115</v>
      </c>
      <c r="G291" s="56">
        <v>1</v>
      </c>
      <c r="H291" s="48" t="s">
        <v>524</v>
      </c>
      <c r="I291" s="56"/>
      <c r="J291" s="44" t="str">
        <f t="shared" si="3"/>
        <v>INSERT INTO `medical_vacancies` (`id`, `keyOrganization`, `job`, `division`, `bet`, `measures`) VALUES (NULL, 'dobrovsky-crb', 'врач по медицинской профилактике', 'поликлиника', '1', '');</v>
      </c>
    </row>
    <row r="292" spans="1:10" s="4" customFormat="1" ht="19.5" customHeight="1" x14ac:dyDescent="0.2">
      <c r="A292" s="65"/>
      <c r="B292" s="65"/>
      <c r="C292" s="56">
        <v>255</v>
      </c>
      <c r="D292" s="56" t="s">
        <v>298</v>
      </c>
      <c r="E292" s="56" t="s">
        <v>20</v>
      </c>
      <c r="F292" s="56" t="s">
        <v>359</v>
      </c>
      <c r="G292" s="56">
        <v>2</v>
      </c>
      <c r="H292" s="48" t="s">
        <v>523</v>
      </c>
      <c r="I292" s="56" t="s">
        <v>256</v>
      </c>
      <c r="J292" s="44" t="str">
        <f t="shared" ref="J292:J354" si="6">CONCATENATE("INSERT INTO `medical_vacancies` (`id`, `keyOrganization`, `job`, `division`, `bet`, `measures`) VALUES (NULL, ","'",D292,"', '",E292,"', ","'",F292,"', ","'",G292,"', ","'",I292,"');")</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93" spans="1:10" s="4" customFormat="1" ht="19.5" customHeight="1" x14ac:dyDescent="0.2">
      <c r="A293" s="65"/>
      <c r="B293" s="65"/>
      <c r="C293" s="56">
        <v>256</v>
      </c>
      <c r="D293" s="56" t="s">
        <v>298</v>
      </c>
      <c r="E293" s="56" t="s">
        <v>8</v>
      </c>
      <c r="F293" s="56" t="s">
        <v>115</v>
      </c>
      <c r="G293" s="56">
        <v>1</v>
      </c>
      <c r="H293" s="48" t="s">
        <v>524</v>
      </c>
      <c r="I293" s="56" t="s">
        <v>256</v>
      </c>
      <c r="J293" s="44" t="str">
        <f t="shared" si="6"/>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94" spans="1:10" s="4" customFormat="1" ht="19.5" customHeight="1" x14ac:dyDescent="0.2">
      <c r="A294" s="65"/>
      <c r="B294" s="65"/>
      <c r="C294" s="56">
        <v>257</v>
      </c>
      <c r="D294" s="56" t="s">
        <v>298</v>
      </c>
      <c r="E294" s="56" t="s">
        <v>31</v>
      </c>
      <c r="F294" s="56" t="s">
        <v>115</v>
      </c>
      <c r="G294" s="56">
        <v>1</v>
      </c>
      <c r="H294" s="48" t="s">
        <v>524</v>
      </c>
      <c r="I294" s="56" t="s">
        <v>254</v>
      </c>
      <c r="J294" s="44" t="str">
        <f t="shared" si="6"/>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row>
    <row r="295" spans="1:10" s="4" customFormat="1" ht="19.5" customHeight="1" x14ac:dyDescent="0.2">
      <c r="A295" s="65"/>
      <c r="B295" s="65"/>
      <c r="C295" s="56">
        <v>258</v>
      </c>
      <c r="D295" s="56" t="s">
        <v>298</v>
      </c>
      <c r="E295" s="56" t="s">
        <v>14</v>
      </c>
      <c r="F295" s="56" t="s">
        <v>115</v>
      </c>
      <c r="G295" s="56">
        <v>1</v>
      </c>
      <c r="H295" s="48" t="s">
        <v>524</v>
      </c>
      <c r="I295" s="56" t="s">
        <v>254</v>
      </c>
      <c r="J295" s="44" t="str">
        <f t="shared" si="6"/>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row>
    <row r="296" spans="1:10" s="4" customFormat="1" ht="19.5" customHeight="1" x14ac:dyDescent="0.2">
      <c r="A296" s="65"/>
      <c r="B296" s="65"/>
      <c r="C296" s="56">
        <v>259</v>
      </c>
      <c r="D296" s="56" t="s">
        <v>298</v>
      </c>
      <c r="E296" s="56" t="s">
        <v>9</v>
      </c>
      <c r="F296" s="56" t="s">
        <v>115</v>
      </c>
      <c r="G296" s="56">
        <v>1</v>
      </c>
      <c r="H296" s="48" t="s">
        <v>524</v>
      </c>
      <c r="I296" s="56" t="s">
        <v>254</v>
      </c>
      <c r="J296" s="44" t="str">
        <f t="shared" si="6"/>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row>
    <row r="297" spans="1:10" s="4" customFormat="1" ht="19.5" customHeight="1" x14ac:dyDescent="0.2">
      <c r="A297" s="65"/>
      <c r="B297" s="65"/>
      <c r="C297" s="56"/>
      <c r="D297" s="56"/>
      <c r="E297" s="56" t="s">
        <v>149</v>
      </c>
      <c r="F297" s="56" t="s">
        <v>115</v>
      </c>
      <c r="G297" s="56">
        <v>1</v>
      </c>
      <c r="H297" s="48" t="s">
        <v>523</v>
      </c>
      <c r="I297" s="56" t="s">
        <v>256</v>
      </c>
      <c r="J297" s="52"/>
    </row>
    <row r="298" spans="1:10" s="4" customFormat="1" ht="19.5" customHeight="1" x14ac:dyDescent="0.2">
      <c r="A298" s="65"/>
      <c r="B298" s="65"/>
      <c r="C298" s="56">
        <v>260</v>
      </c>
      <c r="D298" s="56" t="s">
        <v>298</v>
      </c>
      <c r="E298" s="56" t="s">
        <v>27</v>
      </c>
      <c r="F298" s="56" t="s">
        <v>115</v>
      </c>
      <c r="G298" s="56" t="s">
        <v>525</v>
      </c>
      <c r="H298" s="48">
        <v>26958</v>
      </c>
      <c r="I298" s="56" t="s">
        <v>256</v>
      </c>
      <c r="J298" s="44" t="str">
        <f t="shared" si="6"/>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299" spans="1:10" s="4" customFormat="1" ht="19.5" customHeight="1" x14ac:dyDescent="0.2">
      <c r="A299" s="65"/>
      <c r="B299" s="65"/>
      <c r="C299" s="56">
        <v>261</v>
      </c>
      <c r="D299" s="56" t="s">
        <v>298</v>
      </c>
      <c r="E299" s="56" t="s">
        <v>10</v>
      </c>
      <c r="F299" s="56" t="s">
        <v>115</v>
      </c>
      <c r="G299" s="56">
        <v>3</v>
      </c>
      <c r="H299" s="48" t="s">
        <v>527</v>
      </c>
      <c r="I299" s="56" t="s">
        <v>251</v>
      </c>
      <c r="J299" s="44" t="str">
        <f t="shared" si="6"/>
        <v>INSERT INTO `medical_vacancies` (`id`, `keyOrganization`, `job`, `division`, `bet`, `measures`) VALUES (NULL, 'dobrovsky-crb', 'медицинская сестра', 'поликлиника', '3', 'ежемесячная денежная компенсация по оплате ЖКХ');</v>
      </c>
    </row>
    <row r="300" spans="1:10" s="4" customFormat="1" ht="19.5" customHeight="1" x14ac:dyDescent="0.2">
      <c r="A300" s="65"/>
      <c r="B300" s="65"/>
      <c r="C300" s="56">
        <v>262</v>
      </c>
      <c r="D300" s="56" t="s">
        <v>298</v>
      </c>
      <c r="E300" s="56" t="s">
        <v>516</v>
      </c>
      <c r="F300" s="56"/>
      <c r="G300" s="56">
        <v>1</v>
      </c>
      <c r="H300" s="48" t="s">
        <v>526</v>
      </c>
      <c r="I300" s="56" t="s">
        <v>255</v>
      </c>
      <c r="J300" s="44" t="str">
        <f t="shared" si="6"/>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row>
    <row r="301" spans="1:10" s="4" customFormat="1" ht="19.5" customHeight="1" x14ac:dyDescent="0.2">
      <c r="A301" s="65"/>
      <c r="B301" s="65" t="s">
        <v>246</v>
      </c>
      <c r="C301" s="56">
        <v>263</v>
      </c>
      <c r="D301" s="56" t="s">
        <v>299</v>
      </c>
      <c r="E301" s="56" t="s">
        <v>31</v>
      </c>
      <c r="F301" s="56" t="s">
        <v>115</v>
      </c>
      <c r="G301" s="56">
        <v>1</v>
      </c>
      <c r="H301" s="48">
        <v>74.13</v>
      </c>
      <c r="I301" s="56" t="s">
        <v>254</v>
      </c>
      <c r="J301" s="44" t="e">
        <f>CONCATENATE("INSERT INTO `medical_vacancies` (`id`, `keyOrganization`, `job`, `division`, `bet`, `measures`) VALUES (NULL, ","'",D301,"', '",#REF!,"', ","'",#REF!,"', ","'",#REF!,"', ","'",#REF!,"');")</f>
        <v>#REF!</v>
      </c>
    </row>
    <row r="302" spans="1:10" s="4" customFormat="1" ht="19.5" customHeight="1" x14ac:dyDescent="0.2">
      <c r="A302" s="65"/>
      <c r="B302" s="65"/>
      <c r="C302" s="56">
        <v>264</v>
      </c>
      <c r="D302" s="56" t="s">
        <v>299</v>
      </c>
      <c r="E302" s="56" t="s">
        <v>23</v>
      </c>
      <c r="F302" s="56" t="s">
        <v>116</v>
      </c>
      <c r="G302" s="56">
        <v>1</v>
      </c>
      <c r="H302" s="48">
        <v>74.13</v>
      </c>
      <c r="I302" s="56" t="s">
        <v>256</v>
      </c>
      <c r="J302" s="44" t="str">
        <f>CONCATENATE("INSERT INTO `medical_vacancies` (`id`, `keyOrganization`, `job`, `division`, `bet`, `measures`) VALUES (NULL, ","'",D302,"', '",E301,"', ","'",F301,"', ","'",G301,"', ","'",I301,"');")</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row>
    <row r="303" spans="1:10" s="4" customFormat="1" ht="19.5" customHeight="1" x14ac:dyDescent="0.2">
      <c r="A303" s="65"/>
      <c r="B303" s="65"/>
      <c r="C303" s="56">
        <v>265</v>
      </c>
      <c r="D303" s="56" t="s">
        <v>299</v>
      </c>
      <c r="E303" s="56" t="s">
        <v>144</v>
      </c>
      <c r="F303" s="56" t="s">
        <v>365</v>
      </c>
      <c r="G303" s="56">
        <v>1</v>
      </c>
      <c r="H303" s="48">
        <v>35.47</v>
      </c>
      <c r="I303" s="56" t="s">
        <v>251</v>
      </c>
      <c r="J303" s="44" t="str">
        <f>CONCATENATE("INSERT INTO `medical_vacancies` (`id`, `keyOrganization`, `job`, `division`, `bet`, `measures`) VALUES (NULL, ","'",D303,"', '",E302,"', ","'",F302,"', ","'",G302,"', ","'",I302,"');")</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04" spans="1:10" s="4" customFormat="1" ht="19.5" customHeight="1" x14ac:dyDescent="0.2">
      <c r="A304" s="65"/>
      <c r="B304" s="65"/>
      <c r="C304" s="56">
        <v>267</v>
      </c>
      <c r="D304" s="56" t="s">
        <v>299</v>
      </c>
      <c r="E304" s="56" t="s">
        <v>208</v>
      </c>
      <c r="F304" s="56" t="s">
        <v>364</v>
      </c>
      <c r="G304" s="56">
        <v>1</v>
      </c>
      <c r="H304" s="48">
        <v>35.47</v>
      </c>
      <c r="I304" s="56" t="s">
        <v>255</v>
      </c>
      <c r="J304" s="44" t="str">
        <f>CONCATENATE("INSERT INTO `medical_vacancies` (`id`, `keyOrganization`, `job`, `division`, `bet`, `measures`) VALUES (NULL, ","'",D304,"', '",E303,"', ","'",F303,"', ","'",G303,"', ","'",I303,"');")</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row>
    <row r="305" spans="1:10" s="4" customFormat="1" ht="19.5" customHeight="1" x14ac:dyDescent="0.2">
      <c r="A305" s="65"/>
      <c r="B305" s="65"/>
      <c r="C305" s="56">
        <v>268</v>
      </c>
      <c r="D305" s="56" t="s">
        <v>299</v>
      </c>
      <c r="H305" s="48"/>
      <c r="J305" s="44" t="str">
        <f>CONCATENATE("INSERT INTO `medical_vacancies` (`id`, `keyOrganization`, `job`, `division`, `bet`, `measures`) VALUES (NULL, ","'",D305,"', '",E304,"', ","'",F304,"', ","'",G304,"', ","'",I304,"');")</f>
        <v>INSERT INTO `medical_vacancies` (`id`, `keyOrganization`, `job`, `division`, `bet`, `measures`) VALUES (NULL, 'dolgorukovsky-crb', 'заведующий  ФАП-фельдшер', 'Долгушинский ФАП', '1', 'единовременная выплата для улучшения бытовых условий, ежемесячная денежная компенсация по оплате ЖКХ');</v>
      </c>
    </row>
    <row r="306" spans="1:10" s="4" customFormat="1" ht="19.5" customHeight="1" x14ac:dyDescent="0.2">
      <c r="A306" s="65">
        <v>26</v>
      </c>
      <c r="B306" s="65" t="s">
        <v>107</v>
      </c>
      <c r="C306" s="56">
        <v>269</v>
      </c>
      <c r="D306" s="56" t="s">
        <v>300</v>
      </c>
      <c r="E306" s="56" t="s">
        <v>37</v>
      </c>
      <c r="F306" s="56" t="s">
        <v>514</v>
      </c>
      <c r="G306" s="56">
        <v>2</v>
      </c>
      <c r="H306" s="48">
        <v>78</v>
      </c>
      <c r="I306" s="56" t="s">
        <v>257</v>
      </c>
      <c r="J306" s="44" t="str">
        <f t="shared" si="6"/>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07" spans="1:10" s="4" customFormat="1" ht="19.5" customHeight="1" x14ac:dyDescent="0.2">
      <c r="A307" s="65"/>
      <c r="B307" s="65"/>
      <c r="C307" s="56">
        <v>270</v>
      </c>
      <c r="D307" s="56" t="s">
        <v>300</v>
      </c>
      <c r="E307" s="56" t="s">
        <v>18</v>
      </c>
      <c r="F307" s="56" t="s">
        <v>115</v>
      </c>
      <c r="G307" s="56">
        <v>1</v>
      </c>
      <c r="H307" s="48">
        <v>61</v>
      </c>
      <c r="I307" s="56" t="s">
        <v>256</v>
      </c>
      <c r="J307" s="44" t="str">
        <f t="shared" si="6"/>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08" spans="1:10" s="4" customFormat="1" ht="19.5" customHeight="1" x14ac:dyDescent="0.2">
      <c r="A308" s="65"/>
      <c r="B308" s="65"/>
      <c r="C308" s="56">
        <v>271</v>
      </c>
      <c r="D308" s="56" t="s">
        <v>300</v>
      </c>
      <c r="E308" s="56" t="s">
        <v>31</v>
      </c>
      <c r="F308" s="56" t="s">
        <v>115</v>
      </c>
      <c r="G308" s="56">
        <v>1</v>
      </c>
      <c r="H308" s="48">
        <v>61</v>
      </c>
      <c r="I308" s="56" t="s">
        <v>254</v>
      </c>
      <c r="J308" s="44" t="str">
        <f t="shared" si="6"/>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row>
    <row r="309" spans="1:10" s="4" customFormat="1" ht="19.5" customHeight="1" x14ac:dyDescent="0.2">
      <c r="A309" s="65"/>
      <c r="B309" s="65"/>
      <c r="C309" s="56">
        <v>272</v>
      </c>
      <c r="D309" s="56" t="s">
        <v>300</v>
      </c>
      <c r="E309" s="56" t="s">
        <v>55</v>
      </c>
      <c r="F309" s="56" t="s">
        <v>115</v>
      </c>
      <c r="G309" s="56">
        <v>1</v>
      </c>
      <c r="H309" s="48">
        <v>61</v>
      </c>
      <c r="I309" s="56" t="s">
        <v>254</v>
      </c>
      <c r="J309" s="44" t="str">
        <f t="shared" si="6"/>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row>
    <row r="310" spans="1:10" s="4" customFormat="1" ht="19.5" customHeight="1" x14ac:dyDescent="0.2">
      <c r="A310" s="65"/>
      <c r="B310" s="65"/>
      <c r="C310" s="56">
        <v>273</v>
      </c>
      <c r="D310" s="56" t="s">
        <v>300</v>
      </c>
      <c r="E310" s="56" t="s">
        <v>16</v>
      </c>
      <c r="F310" s="56" t="s">
        <v>340</v>
      </c>
      <c r="G310" s="56">
        <v>1</v>
      </c>
      <c r="H310" s="48">
        <v>78</v>
      </c>
      <c r="I310" s="56" t="s">
        <v>256</v>
      </c>
      <c r="J310" s="44" t="str">
        <f t="shared" si="6"/>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11" spans="1:10" s="4" customFormat="1" ht="19.5" customHeight="1" x14ac:dyDescent="0.2">
      <c r="A311" s="65"/>
      <c r="B311" s="65"/>
      <c r="C311" s="56">
        <v>274</v>
      </c>
      <c r="D311" s="56" t="s">
        <v>300</v>
      </c>
      <c r="E311" s="56" t="s">
        <v>23</v>
      </c>
      <c r="F311" s="56" t="s">
        <v>116</v>
      </c>
      <c r="G311" s="56">
        <v>1</v>
      </c>
      <c r="H311" s="48">
        <v>71</v>
      </c>
      <c r="I311" s="56" t="s">
        <v>254</v>
      </c>
      <c r="J311" s="44" t="str">
        <f t="shared" si="6"/>
        <v>INSERT INTO `medical_vacancies` (`id`, `keyOrganization`, `job`, `division`, `bet`, `measures`) VALUES (NULL, 'elets-crb', 'врач-анестезиолог-реаниматолог', 'стационар', '1', 'ежемесячная денежная компенсация за наем (поднаем) жилых помещений, ежемесячная денежная компенсация по оплате ЖКХ');</v>
      </c>
    </row>
    <row r="312" spans="1:10" s="4" customFormat="1" ht="19.5" customHeight="1" x14ac:dyDescent="0.2">
      <c r="A312" s="65"/>
      <c r="B312" s="65"/>
      <c r="C312" s="56">
        <v>275</v>
      </c>
      <c r="D312" s="56" t="s">
        <v>300</v>
      </c>
      <c r="E312" s="56" t="s">
        <v>117</v>
      </c>
      <c r="F312" s="56" t="s">
        <v>116</v>
      </c>
      <c r="G312" s="56">
        <v>1</v>
      </c>
      <c r="H312" s="48">
        <v>61</v>
      </c>
      <c r="I312" s="56" t="s">
        <v>254</v>
      </c>
      <c r="J312" s="44" t="str">
        <f t="shared" si="6"/>
        <v>INSERT INTO `medical_vacancies` (`id`, `keyOrganization`, `job`, `division`, `bet`, `measures`) VALUES (NULL, 'elets-crb',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row>
    <row r="313" spans="1:10" s="4" customFormat="1" ht="19.5" customHeight="1" x14ac:dyDescent="0.2">
      <c r="A313" s="65"/>
      <c r="B313" s="65"/>
      <c r="C313" s="56"/>
      <c r="D313" s="56"/>
      <c r="E313" s="56" t="s">
        <v>28</v>
      </c>
      <c r="F313" s="56" t="s">
        <v>116</v>
      </c>
      <c r="G313" s="56">
        <v>1</v>
      </c>
      <c r="H313" s="48">
        <v>61</v>
      </c>
      <c r="I313" s="56" t="s">
        <v>254</v>
      </c>
      <c r="J313" s="44"/>
    </row>
    <row r="314" spans="1:10" s="4" customFormat="1" ht="19.5" customHeight="1" x14ac:dyDescent="0.2">
      <c r="A314" s="65"/>
      <c r="B314" s="65"/>
      <c r="C314" s="56">
        <v>276</v>
      </c>
      <c r="D314" s="56" t="s">
        <v>300</v>
      </c>
      <c r="E314" s="56" t="s">
        <v>20</v>
      </c>
      <c r="F314" s="56" t="s">
        <v>358</v>
      </c>
      <c r="G314" s="56">
        <v>2</v>
      </c>
      <c r="H314" s="48">
        <v>78</v>
      </c>
      <c r="I314" s="56" t="s">
        <v>256</v>
      </c>
      <c r="J314" s="44" t="str">
        <f t="shared" si="6"/>
        <v>INSERT INTO `medical_vacancies` (`id`, `keyOrganization`, `job`, `division`, `bet`, `measures`) VALUES (NULL, 'elets-crb', 'врач-терапевт участковый', 'Казацкая амбулатория',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15" spans="1:10" s="4" customFormat="1" ht="19.5" customHeight="1" x14ac:dyDescent="0.2">
      <c r="A315" s="65"/>
      <c r="B315" s="65"/>
      <c r="C315" s="56">
        <v>277</v>
      </c>
      <c r="D315" s="56" t="s">
        <v>300</v>
      </c>
      <c r="E315" s="56" t="s">
        <v>515</v>
      </c>
      <c r="F315" s="56" t="s">
        <v>116</v>
      </c>
      <c r="G315" s="56">
        <v>1</v>
      </c>
      <c r="H315" s="48">
        <v>50</v>
      </c>
      <c r="I315" s="56" t="s">
        <v>251</v>
      </c>
      <c r="J315" s="44" t="str">
        <f t="shared" si="6"/>
        <v>INSERT INTO `medical_vacancies` (`id`, `keyOrganization`, `job`, `division`, `bet`, `measures`) VALUES (NULL, 'elets-crb', 'медицинская сестра -анестезист ', 'стационар', '1', 'ежемесячная денежная компенсация по оплате ЖКХ');</v>
      </c>
    </row>
    <row r="316" spans="1:10" s="4" customFormat="1" ht="19.5" customHeight="1" x14ac:dyDescent="0.2">
      <c r="A316" s="65"/>
      <c r="B316" s="65"/>
      <c r="C316" s="56"/>
      <c r="D316" s="56"/>
      <c r="E316" s="56" t="s">
        <v>151</v>
      </c>
      <c r="F316" s="56" t="s">
        <v>116</v>
      </c>
      <c r="G316" s="56">
        <v>1</v>
      </c>
      <c r="H316" s="48">
        <v>50</v>
      </c>
      <c r="I316" s="56" t="s">
        <v>251</v>
      </c>
      <c r="J316" s="44"/>
    </row>
    <row r="317" spans="1:10" s="4" customFormat="1" ht="19.5" customHeight="1" x14ac:dyDescent="0.2">
      <c r="A317" s="65"/>
      <c r="B317" s="65"/>
      <c r="C317" s="56"/>
      <c r="D317" s="56"/>
      <c r="E317" s="56" t="s">
        <v>245</v>
      </c>
      <c r="F317" s="56" t="s">
        <v>115</v>
      </c>
      <c r="G317" s="56">
        <v>1</v>
      </c>
      <c r="H317" s="48">
        <v>47.998100000000001</v>
      </c>
      <c r="I317" s="56" t="s">
        <v>251</v>
      </c>
      <c r="J317" s="44"/>
    </row>
    <row r="318" spans="1:10" s="4" customFormat="1" ht="19.5" customHeight="1" x14ac:dyDescent="0.2">
      <c r="A318" s="65"/>
      <c r="B318" s="65"/>
      <c r="C318" s="56">
        <v>278</v>
      </c>
      <c r="D318" s="56" t="s">
        <v>300</v>
      </c>
      <c r="E318" s="56" t="s">
        <v>216</v>
      </c>
      <c r="F318" s="56" t="s">
        <v>217</v>
      </c>
      <c r="G318" s="56">
        <v>2</v>
      </c>
      <c r="H318" s="48">
        <v>50</v>
      </c>
      <c r="I318" s="56" t="s">
        <v>251</v>
      </c>
      <c r="J318" s="44" t="str">
        <f t="shared" si="6"/>
        <v>INSERT INTO `medical_vacancies` (`id`, `keyOrganization`, `job`, `division`, `bet`, `measures`) VALUES (NULL, 'elets-crb', 'фельдшер ', 'амбулатория', '2', 'ежемесячная денежная компенсация по оплате ЖКХ');</v>
      </c>
    </row>
    <row r="319" spans="1:10" s="4" customFormat="1" ht="19.5" customHeight="1" x14ac:dyDescent="0.2">
      <c r="A319" s="65">
        <v>27</v>
      </c>
      <c r="B319" s="65" t="s">
        <v>165</v>
      </c>
      <c r="C319" s="56">
        <v>279</v>
      </c>
      <c r="D319" s="56" t="s">
        <v>301</v>
      </c>
      <c r="E319" s="56" t="s">
        <v>23</v>
      </c>
      <c r="F319" s="56" t="s">
        <v>116</v>
      </c>
      <c r="G319" s="56">
        <v>1</v>
      </c>
      <c r="H319" s="48">
        <v>45</v>
      </c>
      <c r="I319" s="56" t="s">
        <v>256</v>
      </c>
      <c r="J319" s="44" t="e">
        <f>CONCATENATE("INSERT INTO `medical_vacancies` (`id`, `keyOrganization`, `job`, `division`, `bet`, `measures`) VALUES (NULL, ","'",D319,"', '",#REF!,"', ","'",#REF!,"', ","'",#REF!,"', ","'",#REF!,"');")</f>
        <v>#REF!</v>
      </c>
    </row>
    <row r="320" spans="1:10" s="4" customFormat="1" ht="19.5" customHeight="1" x14ac:dyDescent="0.2">
      <c r="A320" s="65"/>
      <c r="B320" s="65"/>
      <c r="C320" s="56">
        <v>280</v>
      </c>
      <c r="D320" s="56" t="s">
        <v>301</v>
      </c>
      <c r="E320" s="56" t="s">
        <v>360</v>
      </c>
      <c r="F320" s="56" t="s">
        <v>115</v>
      </c>
      <c r="G320" s="56">
        <v>1</v>
      </c>
      <c r="H320" s="48">
        <v>40</v>
      </c>
      <c r="I320" s="56" t="s">
        <v>256</v>
      </c>
      <c r="J320" s="44" t="str">
        <f t="shared" ref="J320:J327" si="7">CONCATENATE("INSERT INTO `medical_vacancies` (`id`, `keyOrganization`, `job`, `division`, `bet`, `measures`) VALUES (NULL, ","'",D320,"', '",E319,"', ","'",F319,"', ","'",G319,"', ","'",I319,"');")</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21" spans="1:10" s="4" customFormat="1" ht="19.5" customHeight="1" x14ac:dyDescent="0.2">
      <c r="A321" s="65"/>
      <c r="B321" s="65"/>
      <c r="C321" s="56">
        <v>281</v>
      </c>
      <c r="D321" s="56" t="s">
        <v>301</v>
      </c>
      <c r="E321" s="56" t="s">
        <v>16</v>
      </c>
      <c r="F321" s="56" t="s">
        <v>115</v>
      </c>
      <c r="G321" s="56">
        <v>1</v>
      </c>
      <c r="H321" s="48">
        <v>45</v>
      </c>
      <c r="I321" s="56" t="s">
        <v>256</v>
      </c>
      <c r="J321" s="44" t="str">
        <f t="shared" si="7"/>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22" spans="1:10" s="4" customFormat="1" ht="19.5" customHeight="1" x14ac:dyDescent="0.2">
      <c r="A322" s="65"/>
      <c r="B322" s="65"/>
      <c r="C322" s="56">
        <v>282</v>
      </c>
      <c r="D322" s="56" t="s">
        <v>301</v>
      </c>
      <c r="E322" s="56" t="s">
        <v>37</v>
      </c>
      <c r="F322" s="56" t="s">
        <v>148</v>
      </c>
      <c r="G322" s="56">
        <v>2</v>
      </c>
      <c r="H322" s="48">
        <v>45</v>
      </c>
      <c r="I322" s="56" t="s">
        <v>256</v>
      </c>
      <c r="J322" s="44" t="str">
        <f t="shared" si="7"/>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23" spans="1:10" s="4" customFormat="1" ht="19.5" customHeight="1" x14ac:dyDescent="0.2">
      <c r="A323" s="65"/>
      <c r="B323" s="65"/>
      <c r="C323" s="56">
        <v>283</v>
      </c>
      <c r="D323" s="56" t="s">
        <v>301</v>
      </c>
      <c r="E323" s="56" t="s">
        <v>90</v>
      </c>
      <c r="F323" s="56" t="s">
        <v>116</v>
      </c>
      <c r="G323" s="56">
        <v>1</v>
      </c>
      <c r="H323" s="48">
        <v>40</v>
      </c>
      <c r="I323" s="56" t="s">
        <v>256</v>
      </c>
      <c r="J323" s="44" t="str">
        <f t="shared" si="7"/>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24" spans="1:10" s="4" customFormat="1" ht="19.5" customHeight="1" x14ac:dyDescent="0.2">
      <c r="A324" s="65"/>
      <c r="B324" s="65"/>
      <c r="C324" s="56">
        <v>284</v>
      </c>
      <c r="D324" s="56" t="s">
        <v>301</v>
      </c>
      <c r="E324" s="56" t="s">
        <v>21</v>
      </c>
      <c r="F324" s="56" t="s">
        <v>190</v>
      </c>
      <c r="G324" s="56">
        <v>2</v>
      </c>
      <c r="H324" s="48">
        <v>35</v>
      </c>
      <c r="I324" s="56" t="s">
        <v>254</v>
      </c>
      <c r="J324" s="44" t="str">
        <f t="shared" si="7"/>
        <v>INSERT INTO `medical_vacancies` (`id`, `keyOrganization`, `job`, `division`, `bet`, `measures`) VALUES (NULL, 'zadonsk-crb', 'заведующий педиатрическим отделением-врач-педиатр',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25" spans="1:10" s="4" customFormat="1" ht="19.5" customHeight="1" x14ac:dyDescent="0.2">
      <c r="A325" s="65"/>
      <c r="B325" s="65"/>
      <c r="C325" s="56">
        <v>285</v>
      </c>
      <c r="D325" s="56" t="s">
        <v>301</v>
      </c>
      <c r="E325" s="56" t="s">
        <v>35</v>
      </c>
      <c r="F325" s="56" t="s">
        <v>222</v>
      </c>
      <c r="G325" s="56">
        <v>1</v>
      </c>
      <c r="H325" s="48">
        <v>51</v>
      </c>
      <c r="I325" s="56" t="s">
        <v>254</v>
      </c>
      <c r="J325" s="44" t="str">
        <f t="shared" si="7"/>
        <v>INSERT INTO `medical_vacancies` (`id`, `keyOrganization`, `job`, `division`, `bet`, `measures`) VALUES (NULL, 'zadonsk-crb', 'врач-акушер-гинеколог', 'Донская УБ,поликлиника', '2', 'ежемесячная денежная компенсация за наем (поднаем) жилых помещений, ежемесячная денежная компенсация по оплате ЖКХ');</v>
      </c>
    </row>
    <row r="326" spans="1:10" s="4" customFormat="1" ht="19.5" customHeight="1" x14ac:dyDescent="0.2">
      <c r="A326" s="65"/>
      <c r="B326" s="65"/>
      <c r="C326" s="56">
        <v>286</v>
      </c>
      <c r="D326" s="56" t="s">
        <v>301</v>
      </c>
      <c r="E326" s="56" t="s">
        <v>138</v>
      </c>
      <c r="F326" s="56" t="s">
        <v>118</v>
      </c>
      <c r="G326" s="56">
        <v>4</v>
      </c>
      <c r="H326" s="48">
        <v>30</v>
      </c>
      <c r="I326" s="56" t="s">
        <v>255</v>
      </c>
      <c r="J326" s="44" t="str">
        <f t="shared" si="7"/>
        <v>INSERT INTO `medical_vacancies` (`id`, `keyOrganization`, `job`, `division`, `bet`, `measures`) VALUES (NULL, 'zadonsk-crb', 'врач скорой медицинской помощи', 'отделение скорой медицинской помощи', '1', 'ежемесячная денежная компенсация за наем (поднаем) жилых помещений, ежемесячная денежная компенсация по оплате ЖКХ');</v>
      </c>
    </row>
    <row r="327" spans="1:10" s="4" customFormat="1" ht="19.5" customHeight="1" x14ac:dyDescent="0.2">
      <c r="A327" s="65"/>
      <c r="B327" s="65"/>
      <c r="C327" s="56">
        <v>287</v>
      </c>
      <c r="D327" s="56" t="s">
        <v>301</v>
      </c>
      <c r="H327" s="48"/>
      <c r="J327" s="44" t="str">
        <f t="shared" si="7"/>
        <v>INSERT INTO `medical_vacancies` (`id`, `keyOrganization`, `job`, `division`, `bet`, `measures`) VALUES (NULL, 'zadonsk-crb', 'заведующий  ФАП-(фельдшер)', 'фельдшерско-акушерский пункт', '4', 'единовременная выплата для улучшения бытовых условий, ежемесячная денежная компенсация по оплате ЖКХ');</v>
      </c>
    </row>
    <row r="328" spans="1:10" s="4" customFormat="1" ht="19.5" customHeight="1" x14ac:dyDescent="0.2">
      <c r="A328" s="65">
        <v>28</v>
      </c>
      <c r="B328" s="65" t="s">
        <v>132</v>
      </c>
      <c r="C328" s="56">
        <v>288</v>
      </c>
      <c r="D328" s="56" t="s">
        <v>302</v>
      </c>
      <c r="E328" s="56" t="s">
        <v>21</v>
      </c>
      <c r="F328" s="56" t="s">
        <v>115</v>
      </c>
      <c r="G328" s="56">
        <v>1</v>
      </c>
      <c r="H328" s="48">
        <v>63.07</v>
      </c>
      <c r="I328" s="56" t="s">
        <v>254</v>
      </c>
      <c r="J328" s="44" t="str">
        <f t="shared" si="6"/>
        <v>INSERT INTO `medical_vacancies` (`id`, `keyOrganization`, `job`, `division`, `bet`, `measures`) VALUES (NULL, 'izmaylovskaya-crb',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329" spans="1:10" s="4" customFormat="1" ht="19.5" customHeight="1" x14ac:dyDescent="0.2">
      <c r="A329" s="65"/>
      <c r="B329" s="65"/>
      <c r="C329" s="56">
        <v>289</v>
      </c>
      <c r="D329" s="56" t="s">
        <v>302</v>
      </c>
      <c r="E329" s="56" t="s">
        <v>8</v>
      </c>
      <c r="F329" s="56" t="s">
        <v>115</v>
      </c>
      <c r="G329" s="56">
        <v>1</v>
      </c>
      <c r="H329" s="48">
        <v>63.07</v>
      </c>
      <c r="I329" s="56" t="s">
        <v>256</v>
      </c>
      <c r="J329" s="44" t="str">
        <f t="shared" si="6"/>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30" spans="1:10" s="4" customFormat="1" ht="19.5" customHeight="1" x14ac:dyDescent="0.2">
      <c r="A330" s="65"/>
      <c r="B330" s="65"/>
      <c r="C330" s="56">
        <v>290</v>
      </c>
      <c r="D330" s="56" t="s">
        <v>302</v>
      </c>
      <c r="E330" s="56" t="s">
        <v>20</v>
      </c>
      <c r="F330" s="56" t="s">
        <v>115</v>
      </c>
      <c r="G330" s="56">
        <v>1</v>
      </c>
      <c r="H330" s="48">
        <v>63.07</v>
      </c>
      <c r="I330" s="56" t="s">
        <v>256</v>
      </c>
      <c r="J330" s="44" t="str">
        <f t="shared" si="6"/>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31" spans="1:10" s="4" customFormat="1" ht="19.5" customHeight="1" x14ac:dyDescent="0.2">
      <c r="A331" s="65"/>
      <c r="B331" s="65"/>
      <c r="C331" s="56">
        <v>291</v>
      </c>
      <c r="D331" s="56" t="s">
        <v>302</v>
      </c>
      <c r="E331" s="56" t="s">
        <v>31</v>
      </c>
      <c r="F331" s="56" t="s">
        <v>115</v>
      </c>
      <c r="G331" s="56">
        <v>1</v>
      </c>
      <c r="H331" s="48">
        <v>63.07</v>
      </c>
      <c r="I331" s="56" t="s">
        <v>254</v>
      </c>
      <c r="J331" s="44" t="str">
        <f t="shared" si="6"/>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row>
    <row r="332" spans="1:10" s="4" customFormat="1" ht="19.5" customHeight="1" x14ac:dyDescent="0.2">
      <c r="A332" s="65"/>
      <c r="B332" s="65"/>
      <c r="C332" s="56">
        <v>292</v>
      </c>
      <c r="D332" s="56" t="s">
        <v>302</v>
      </c>
      <c r="E332" s="56" t="s">
        <v>54</v>
      </c>
      <c r="F332" s="56" t="s">
        <v>115</v>
      </c>
      <c r="G332" s="56">
        <v>1</v>
      </c>
      <c r="H332" s="48">
        <v>63.07</v>
      </c>
      <c r="I332" s="56" t="s">
        <v>251</v>
      </c>
      <c r="J332" s="44" t="str">
        <f t="shared" si="6"/>
        <v>INSERT INTO `medical_vacancies` (`id`, `keyOrganization`, `job`, `division`, `bet`, `measures`) VALUES (NULL, 'izmaylovskaya-crb', 'врач-психиатр-нарколог', 'поликлиника', '1', 'ежемесячная денежная компенсация по оплате ЖКХ');</v>
      </c>
    </row>
    <row r="333" spans="1:10" s="4" customFormat="1" ht="19.5" customHeight="1" x14ac:dyDescent="0.2">
      <c r="A333" s="65"/>
      <c r="B333" s="65"/>
      <c r="C333" s="56">
        <v>293</v>
      </c>
      <c r="D333" s="56" t="s">
        <v>302</v>
      </c>
      <c r="E333" s="56" t="s">
        <v>87</v>
      </c>
      <c r="F333" s="56" t="s">
        <v>118</v>
      </c>
      <c r="G333" s="56">
        <v>2</v>
      </c>
      <c r="H333" s="48">
        <v>35.61</v>
      </c>
      <c r="I333" s="56" t="s">
        <v>255</v>
      </c>
      <c r="J333" s="44" t="str">
        <f t="shared" si="6"/>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row>
    <row r="334" spans="1:10" s="4" customFormat="1" ht="19.5" customHeight="1" x14ac:dyDescent="0.2">
      <c r="A334" s="65"/>
      <c r="B334" s="65"/>
      <c r="C334" s="56">
        <v>295</v>
      </c>
      <c r="D334" s="56" t="s">
        <v>302</v>
      </c>
      <c r="E334" s="56" t="s">
        <v>70</v>
      </c>
      <c r="F334" s="56" t="s">
        <v>116</v>
      </c>
      <c r="G334" s="56">
        <v>2</v>
      </c>
      <c r="H334" s="48">
        <v>35.61</v>
      </c>
      <c r="I334" s="56" t="s">
        <v>251</v>
      </c>
      <c r="J334" s="44" t="str">
        <f t="shared" si="6"/>
        <v>INSERT INTO `medical_vacancies` (`id`, `keyOrganization`, `job`, `division`, `bet`, `measures`) VALUES (NULL, 'izmaylovskaya-crb', 'медицинская сестра палатная', 'стационар', '2', 'ежемесячная денежная компенсация по оплате ЖКХ');</v>
      </c>
    </row>
    <row r="335" spans="1:10" s="4" customFormat="1" ht="19.5" customHeight="1" x14ac:dyDescent="0.2">
      <c r="A335" s="65">
        <v>29</v>
      </c>
      <c r="B335" s="65" t="s">
        <v>173</v>
      </c>
      <c r="C335" s="56">
        <v>296</v>
      </c>
      <c r="D335" s="56" t="s">
        <v>303</v>
      </c>
      <c r="E335" s="56" t="s">
        <v>16</v>
      </c>
      <c r="F335" s="56" t="s">
        <v>115</v>
      </c>
      <c r="G335" s="56">
        <v>1</v>
      </c>
      <c r="H335" s="48">
        <v>59.24</v>
      </c>
      <c r="I335" s="56" t="s">
        <v>256</v>
      </c>
      <c r="J335" s="44" t="str">
        <f t="shared" si="6"/>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36" spans="1:10" s="4" customFormat="1" ht="19.5" customHeight="1" x14ac:dyDescent="0.2">
      <c r="A336" s="65"/>
      <c r="B336" s="65"/>
      <c r="C336" s="56"/>
      <c r="D336" s="56"/>
      <c r="E336" s="56" t="s">
        <v>37</v>
      </c>
      <c r="F336" s="56" t="s">
        <v>115</v>
      </c>
      <c r="G336" s="56">
        <v>1</v>
      </c>
      <c r="H336" s="48">
        <v>59.24</v>
      </c>
      <c r="I336" s="56" t="s">
        <v>256</v>
      </c>
      <c r="J336" s="44"/>
    </row>
    <row r="337" spans="1:10" s="4" customFormat="1" ht="19.5" customHeight="1" x14ac:dyDescent="0.2">
      <c r="A337" s="65"/>
      <c r="B337" s="65"/>
      <c r="C337" s="56"/>
      <c r="D337" s="56"/>
      <c r="E337" s="56" t="s">
        <v>37</v>
      </c>
      <c r="F337" s="56" t="s">
        <v>397</v>
      </c>
      <c r="G337" s="56">
        <v>1</v>
      </c>
      <c r="H337" s="48">
        <v>48.85</v>
      </c>
      <c r="I337" s="56" t="s">
        <v>256</v>
      </c>
      <c r="J337" s="44"/>
    </row>
    <row r="338" spans="1:10" s="4" customFormat="1" ht="19.5" customHeight="1" x14ac:dyDescent="0.2">
      <c r="A338" s="65"/>
      <c r="B338" s="65"/>
      <c r="C338" s="56"/>
      <c r="D338" s="56"/>
      <c r="E338" s="56" t="s">
        <v>37</v>
      </c>
      <c r="F338" s="56" t="s">
        <v>399</v>
      </c>
      <c r="G338" s="56">
        <v>1</v>
      </c>
      <c r="H338" s="48">
        <v>48.85</v>
      </c>
      <c r="I338" s="56" t="s">
        <v>256</v>
      </c>
      <c r="J338" s="44"/>
    </row>
    <row r="339" spans="1:10" s="4" customFormat="1" ht="19.5" customHeight="1" x14ac:dyDescent="0.2">
      <c r="A339" s="65"/>
      <c r="B339" s="65"/>
      <c r="C339" s="56">
        <v>297</v>
      </c>
      <c r="D339" s="56" t="s">
        <v>303</v>
      </c>
      <c r="E339" s="56" t="s">
        <v>37</v>
      </c>
      <c r="F339" s="56" t="s">
        <v>398</v>
      </c>
      <c r="G339" s="56">
        <v>1</v>
      </c>
      <c r="H339" s="48">
        <v>48.85</v>
      </c>
      <c r="I339" s="56" t="s">
        <v>256</v>
      </c>
      <c r="J339" s="44" t="str">
        <f t="shared" si="6"/>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40" spans="1:10" s="4" customFormat="1" ht="19.5" customHeight="1" x14ac:dyDescent="0.2">
      <c r="A340" s="65"/>
      <c r="B340" s="65"/>
      <c r="C340" s="56">
        <v>298</v>
      </c>
      <c r="D340" s="56" t="s">
        <v>303</v>
      </c>
      <c r="E340" s="56" t="s">
        <v>21</v>
      </c>
      <c r="F340" s="56" t="s">
        <v>115</v>
      </c>
      <c r="G340" s="56">
        <v>1</v>
      </c>
      <c r="H340" s="48">
        <v>53.73</v>
      </c>
      <c r="I340" s="56" t="s">
        <v>254</v>
      </c>
      <c r="J340" s="44" t="str">
        <f t="shared" si="6"/>
        <v>INSERT INTO `medical_vacancies` (`id`, `keyOrganization`, `job`, `division`, `bet`, `measures`) VALUES (NULL, 'krasninskaya-crb',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341" spans="1:10" s="4" customFormat="1" ht="19.5" customHeight="1" x14ac:dyDescent="0.2">
      <c r="A341" s="65"/>
      <c r="B341" s="65"/>
      <c r="C341" s="56">
        <v>300</v>
      </c>
      <c r="D341" s="56" t="s">
        <v>303</v>
      </c>
      <c r="E341" s="56" t="s">
        <v>232</v>
      </c>
      <c r="F341" s="56" t="s">
        <v>115</v>
      </c>
      <c r="G341" s="56">
        <v>1</v>
      </c>
      <c r="H341" s="48">
        <v>44.3</v>
      </c>
      <c r="I341" s="56" t="s">
        <v>254</v>
      </c>
      <c r="J341" s="44" t="str">
        <f t="shared" si="6"/>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row>
    <row r="342" spans="1:10" s="4" customFormat="1" ht="19.5" customHeight="1" x14ac:dyDescent="0.2">
      <c r="A342" s="65"/>
      <c r="B342" s="65"/>
      <c r="C342" s="56">
        <v>303</v>
      </c>
      <c r="D342" s="56" t="s">
        <v>303</v>
      </c>
      <c r="E342" s="56" t="s">
        <v>6</v>
      </c>
      <c r="F342" s="56" t="s">
        <v>115</v>
      </c>
      <c r="G342" s="56">
        <v>1</v>
      </c>
      <c r="H342" s="48">
        <v>44.3</v>
      </c>
      <c r="I342" s="56" t="s">
        <v>254</v>
      </c>
      <c r="J342" s="44" t="str">
        <f t="shared" si="6"/>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row>
    <row r="343" spans="1:10" s="4" customFormat="1" ht="19.5" customHeight="1" x14ac:dyDescent="0.2">
      <c r="A343" s="65"/>
      <c r="B343" s="65"/>
      <c r="C343" s="56">
        <v>304</v>
      </c>
      <c r="D343" s="56" t="s">
        <v>303</v>
      </c>
      <c r="E343" s="56" t="s">
        <v>28</v>
      </c>
      <c r="F343" s="56" t="s">
        <v>528</v>
      </c>
      <c r="G343" s="56">
        <v>1</v>
      </c>
      <c r="H343" s="48">
        <v>22.15</v>
      </c>
      <c r="I343" s="56" t="s">
        <v>254</v>
      </c>
      <c r="J343" s="44" t="str">
        <f t="shared" si="6"/>
        <v>INSERT INTO `medical_vacancies` (`id`, `keyOrganization`, `job`, `division`, `bet`, `measures`) VALUES (NULL, 'krasninskaya-crb', 'врач-эпидемиолог', 'поликлиника (на 0.5 ставки)', '1', 'ежемесячная денежная компенсация за наем (поднаем) жилых помещений, ежемесячная денежная компенсация по оплате ЖКХ');</v>
      </c>
    </row>
    <row r="344" spans="1:10" s="4" customFormat="1" ht="19.5" customHeight="1" x14ac:dyDescent="0.2">
      <c r="A344" s="65"/>
      <c r="B344" s="65"/>
      <c r="C344" s="56">
        <v>305</v>
      </c>
      <c r="D344" s="56" t="s">
        <v>303</v>
      </c>
      <c r="E344" s="56" t="s">
        <v>139</v>
      </c>
      <c r="F344" s="56" t="s">
        <v>115</v>
      </c>
      <c r="G344" s="56">
        <v>1</v>
      </c>
      <c r="H344" s="48">
        <v>25.28</v>
      </c>
      <c r="I344" s="56" t="s">
        <v>254</v>
      </c>
      <c r="J344" s="44" t="str">
        <f t="shared" si="6"/>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row>
    <row r="345" spans="1:10" s="4" customFormat="1" ht="19.5" customHeight="1" x14ac:dyDescent="0.2">
      <c r="A345" s="65"/>
      <c r="B345" s="65"/>
      <c r="C345" s="56">
        <v>306</v>
      </c>
      <c r="D345" s="56" t="s">
        <v>303</v>
      </c>
      <c r="E345" s="56" t="s">
        <v>12</v>
      </c>
      <c r="F345" s="56" t="s">
        <v>115</v>
      </c>
      <c r="G345" s="56">
        <v>1</v>
      </c>
      <c r="H345" s="48">
        <v>43.34</v>
      </c>
      <c r="I345" s="56" t="s">
        <v>254</v>
      </c>
      <c r="J345" s="44" t="str">
        <f t="shared" si="6"/>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row>
    <row r="346" spans="1:10" s="4" customFormat="1" ht="19.5" customHeight="1" x14ac:dyDescent="0.2">
      <c r="A346" s="65"/>
      <c r="B346" s="65"/>
      <c r="C346" s="56">
        <v>307</v>
      </c>
      <c r="D346" s="56" t="s">
        <v>303</v>
      </c>
      <c r="E346" s="56" t="s">
        <v>117</v>
      </c>
      <c r="F346" s="56" t="s">
        <v>115</v>
      </c>
      <c r="G346" s="56">
        <v>1</v>
      </c>
      <c r="H346" s="48">
        <v>53.93</v>
      </c>
      <c r="I346" s="56" t="s">
        <v>254</v>
      </c>
      <c r="J346" s="44" t="str">
        <f t="shared" si="6"/>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row>
    <row r="347" spans="1:10" s="4" customFormat="1" ht="19.5" customHeight="1" x14ac:dyDescent="0.2">
      <c r="A347" s="65"/>
      <c r="B347" s="65"/>
      <c r="C347" s="56">
        <v>308</v>
      </c>
      <c r="D347" s="56" t="s">
        <v>303</v>
      </c>
      <c r="E347" s="56" t="s">
        <v>3</v>
      </c>
      <c r="F347" s="56" t="s">
        <v>115</v>
      </c>
      <c r="G347" s="56">
        <v>1</v>
      </c>
      <c r="H347" s="48">
        <v>36.659999999999997</v>
      </c>
      <c r="I347" s="56" t="s">
        <v>254</v>
      </c>
      <c r="J347" s="44" t="str">
        <f t="shared" si="6"/>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row>
    <row r="348" spans="1:10" s="4" customFormat="1" ht="19.5" customHeight="1" x14ac:dyDescent="0.2">
      <c r="A348" s="65"/>
      <c r="B348" s="65"/>
      <c r="C348" s="56">
        <v>309</v>
      </c>
      <c r="D348" s="56" t="s">
        <v>303</v>
      </c>
      <c r="E348" s="56" t="s">
        <v>219</v>
      </c>
      <c r="F348" s="56" t="s">
        <v>115</v>
      </c>
      <c r="G348" s="56">
        <v>1</v>
      </c>
      <c r="H348" s="48">
        <v>44.3</v>
      </c>
      <c r="I348" s="56" t="s">
        <v>254</v>
      </c>
      <c r="J348" s="44" t="str">
        <f t="shared" si="6"/>
        <v>INSERT INTO `medical_vacancies` (`id`, `keyOrganization`, `job`, `division`, `bet`, `measures`) VALUES (NULL, 'krasninskaya-crb', 'врач -фтизиатр', 'поликлиника', '1', 'ежемесячная денежная компенсация за наем (поднаем) жилых помещений, ежемесячная денежная компенсация по оплате ЖКХ');</v>
      </c>
    </row>
    <row r="349" spans="1:10" s="4" customFormat="1" ht="19.5" customHeight="1" x14ac:dyDescent="0.2">
      <c r="A349" s="65"/>
      <c r="B349" s="65"/>
      <c r="C349" s="56">
        <v>310</v>
      </c>
      <c r="D349" s="56" t="s">
        <v>303</v>
      </c>
      <c r="E349" s="56" t="s">
        <v>151</v>
      </c>
      <c r="F349" s="56" t="s">
        <v>116</v>
      </c>
      <c r="G349" s="56">
        <v>1</v>
      </c>
      <c r="H349" s="48">
        <v>28.88</v>
      </c>
      <c r="I349" s="56" t="s">
        <v>251</v>
      </c>
      <c r="J349" s="44" t="str">
        <f t="shared" si="6"/>
        <v>INSERT INTO `medical_vacancies` (`id`, `keyOrganization`, `job`, `division`, `bet`, `measures`) VALUES (NULL, 'krasninskaya-crb', 'операционная медицинская сестра', 'стационар', '1', 'ежемесячная денежная компенсация по оплате ЖКХ');</v>
      </c>
    </row>
    <row r="350" spans="1:10" s="4" customFormat="1" ht="19.5" customHeight="1" x14ac:dyDescent="0.2">
      <c r="A350" s="65"/>
      <c r="B350" s="65"/>
      <c r="C350" s="56">
        <v>311</v>
      </c>
      <c r="D350" s="56" t="s">
        <v>303</v>
      </c>
      <c r="E350" s="56" t="s">
        <v>5</v>
      </c>
      <c r="F350" s="56" t="s">
        <v>115</v>
      </c>
      <c r="G350" s="56">
        <v>1</v>
      </c>
      <c r="H350" s="48">
        <v>28.8</v>
      </c>
      <c r="I350" s="56" t="s">
        <v>251</v>
      </c>
      <c r="J350" s="44" t="str">
        <f t="shared" si="6"/>
        <v>INSERT INTO `medical_vacancies` (`id`, `keyOrganization`, `job`, `division`, `bet`, `measures`) VALUES (NULL, 'krasninskaya-crb', 'акушерка', 'поликлиника', '1', 'ежемесячная денежная компенсация по оплате ЖКХ');</v>
      </c>
    </row>
    <row r="351" spans="1:10" s="4" customFormat="1" ht="19.5" customHeight="1" x14ac:dyDescent="0.2">
      <c r="A351" s="65"/>
      <c r="B351" s="65"/>
      <c r="C351" s="56">
        <v>315</v>
      </c>
      <c r="D351" s="56" t="s">
        <v>303</v>
      </c>
      <c r="E351" s="56" t="s">
        <v>62</v>
      </c>
      <c r="F351" s="56" t="s">
        <v>124</v>
      </c>
      <c r="G351" s="56">
        <v>5</v>
      </c>
      <c r="H351" s="48">
        <v>30.4</v>
      </c>
      <c r="I351" s="56" t="s">
        <v>254</v>
      </c>
      <c r="J351" s="44" t="str">
        <f t="shared" si="6"/>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за наем (поднаем) жилых помещений, ежемесячная денежная компенсация по оплате ЖКХ');</v>
      </c>
    </row>
    <row r="352" spans="1:10" s="4" customFormat="1" ht="19.5" customHeight="1" x14ac:dyDescent="0.2">
      <c r="A352" s="65"/>
      <c r="B352" s="65"/>
      <c r="C352" s="56">
        <v>316</v>
      </c>
      <c r="D352" s="56" t="s">
        <v>303</v>
      </c>
      <c r="E352" s="56" t="s">
        <v>17</v>
      </c>
      <c r="F352" s="56" t="s">
        <v>115</v>
      </c>
      <c r="G352" s="56">
        <v>1</v>
      </c>
      <c r="H352" s="48">
        <v>28.88</v>
      </c>
      <c r="I352" s="56" t="s">
        <v>251</v>
      </c>
      <c r="J352" s="44" t="str">
        <f t="shared" si="6"/>
        <v>INSERT INTO `medical_vacancies` (`id`, `keyOrganization`, `job`, `division`, `bet`, `measures`) VALUES (NULL, 'krasninskaya-crb', 'фельдшер', 'поликлиника', '1', 'ежемесячная денежная компенсация по оплате ЖКХ');</v>
      </c>
    </row>
    <row r="353" spans="1:10" s="4" customFormat="1" ht="19.5" customHeight="1" x14ac:dyDescent="0.2">
      <c r="A353" s="65"/>
      <c r="B353" s="65"/>
      <c r="C353" s="56">
        <v>317</v>
      </c>
      <c r="D353" s="56" t="s">
        <v>303</v>
      </c>
      <c r="E353" s="56" t="s">
        <v>34</v>
      </c>
      <c r="F353" s="56"/>
      <c r="G353" s="56">
        <v>3</v>
      </c>
      <c r="H353" s="48">
        <v>28.8</v>
      </c>
      <c r="I353" s="56" t="s">
        <v>255</v>
      </c>
      <c r="J353" s="44" t="str">
        <f t="shared" si="6"/>
        <v>INSERT INTO `medical_vacancies` (`id`, `keyOrganization`, `job`, `division`, `bet`, `measures`) VALUES (NULL, 'krasninskaya-crb', 'заведующий ФАП-фельдшер', '', '3', 'единовременная выплата для улучшения бытовых условий, ежемесячная денежная компенсация по оплате ЖКХ');</v>
      </c>
    </row>
    <row r="354" spans="1:10" s="4" customFormat="1" ht="19.5" customHeight="1" x14ac:dyDescent="0.2">
      <c r="A354" s="65">
        <v>30</v>
      </c>
      <c r="B354" s="65" t="s">
        <v>129</v>
      </c>
      <c r="C354" s="56">
        <v>318</v>
      </c>
      <c r="D354" s="56" t="s">
        <v>304</v>
      </c>
      <c r="E354" s="56" t="s">
        <v>14</v>
      </c>
      <c r="F354" s="56" t="s">
        <v>115</v>
      </c>
      <c r="G354" s="56">
        <v>1</v>
      </c>
      <c r="H354" s="48">
        <v>53</v>
      </c>
      <c r="I354" s="56" t="s">
        <v>258</v>
      </c>
      <c r="J354" s="44" t="str">
        <f t="shared" si="6"/>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55" spans="1:10" s="4" customFormat="1" ht="19.5" customHeight="1" x14ac:dyDescent="0.2">
      <c r="A355" s="65"/>
      <c r="B355" s="65"/>
      <c r="C355" s="56">
        <v>319</v>
      </c>
      <c r="D355" s="56" t="s">
        <v>304</v>
      </c>
      <c r="E355" s="56" t="s">
        <v>37</v>
      </c>
      <c r="F355" s="56" t="s">
        <v>115</v>
      </c>
      <c r="G355" s="56">
        <v>4</v>
      </c>
      <c r="H355" s="48">
        <v>62.085300000000004</v>
      </c>
      <c r="I355" s="56" t="s">
        <v>259</v>
      </c>
      <c r="J355" s="44" t="str">
        <f t="shared" ref="J355:J439" si="8">CONCATENATE("INSERT INTO `medical_vacancies` (`id`, `keyOrganization`, `job`, `division`, `bet`, `measures`) VALUES (NULL, ","'",D355,"', '",E355,"', ","'",F355,"', ","'",G355,"', ","'",I355,"');")</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56" spans="1:10" s="4" customFormat="1" ht="19.5" customHeight="1" x14ac:dyDescent="0.2">
      <c r="A356" s="65"/>
      <c r="B356" s="65"/>
      <c r="C356" s="56">
        <v>320</v>
      </c>
      <c r="D356" s="56" t="s">
        <v>304</v>
      </c>
      <c r="E356" s="56" t="s">
        <v>9</v>
      </c>
      <c r="F356" s="56" t="s">
        <v>116</v>
      </c>
      <c r="G356" s="56">
        <v>2</v>
      </c>
      <c r="H356" s="48">
        <v>52.384500000000003</v>
      </c>
      <c r="I356" s="56" t="s">
        <v>258</v>
      </c>
      <c r="J356" s="44" t="str">
        <f t="shared" si="8"/>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57" spans="1:10" s="4" customFormat="1" ht="19.5" customHeight="1" x14ac:dyDescent="0.2">
      <c r="A357" s="65"/>
      <c r="B357" s="65"/>
      <c r="C357" s="56">
        <v>321</v>
      </c>
      <c r="D357" s="56" t="s">
        <v>304</v>
      </c>
      <c r="E357" s="56" t="s">
        <v>28</v>
      </c>
      <c r="F357" s="56" t="s">
        <v>116</v>
      </c>
      <c r="G357" s="56">
        <v>1</v>
      </c>
      <c r="H357" s="48">
        <v>48.541499999999999</v>
      </c>
      <c r="I357" s="56" t="s">
        <v>258</v>
      </c>
      <c r="J357" s="44" t="str">
        <f t="shared" si="8"/>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58" spans="1:10" s="4" customFormat="1" ht="19.5" customHeight="1" x14ac:dyDescent="0.2">
      <c r="A358" s="65"/>
      <c r="B358" s="65"/>
      <c r="C358" s="56">
        <v>322</v>
      </c>
      <c r="D358" s="56" t="s">
        <v>304</v>
      </c>
      <c r="E358" s="56" t="s">
        <v>16</v>
      </c>
      <c r="F358" s="56" t="s">
        <v>115</v>
      </c>
      <c r="G358" s="56">
        <v>1</v>
      </c>
      <c r="H358" s="48">
        <v>62.085300000000004</v>
      </c>
      <c r="I358" s="56" t="s">
        <v>259</v>
      </c>
      <c r="J358" s="44" t="str">
        <f t="shared" si="8"/>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59" spans="1:10" s="4" customFormat="1" ht="19.5" customHeight="1" x14ac:dyDescent="0.2">
      <c r="A359" s="65"/>
      <c r="B359" s="65"/>
      <c r="C359" s="56">
        <v>323</v>
      </c>
      <c r="D359" s="56" t="s">
        <v>304</v>
      </c>
      <c r="E359" s="56" t="s">
        <v>48</v>
      </c>
      <c r="F359" s="56" t="s">
        <v>115</v>
      </c>
      <c r="G359" s="56">
        <v>1</v>
      </c>
      <c r="H359" s="48">
        <v>62.085300000000004</v>
      </c>
      <c r="I359" s="56" t="s">
        <v>259</v>
      </c>
      <c r="J359" s="44" t="str">
        <f t="shared" si="8"/>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60" spans="1:10" s="4" customFormat="1" ht="19.5" customHeight="1" x14ac:dyDescent="0.2">
      <c r="A360" s="65"/>
      <c r="B360" s="65"/>
      <c r="C360" s="56"/>
      <c r="D360" s="56"/>
      <c r="E360" s="56" t="s">
        <v>24</v>
      </c>
      <c r="F360" s="56" t="s">
        <v>116</v>
      </c>
      <c r="G360" s="56">
        <v>1</v>
      </c>
      <c r="H360" s="48">
        <v>52.384500000000003</v>
      </c>
      <c r="I360" s="56" t="s">
        <v>259</v>
      </c>
      <c r="J360" s="44"/>
    </row>
    <row r="361" spans="1:10" s="4" customFormat="1" ht="19.5" customHeight="1" x14ac:dyDescent="0.2">
      <c r="A361" s="65"/>
      <c r="B361" s="65"/>
      <c r="C361" s="56">
        <v>324</v>
      </c>
      <c r="D361" s="56" t="s">
        <v>304</v>
      </c>
      <c r="E361" s="56" t="s">
        <v>35</v>
      </c>
      <c r="F361" s="56" t="s">
        <v>222</v>
      </c>
      <c r="G361" s="56">
        <v>1</v>
      </c>
      <c r="H361" s="48">
        <v>62.085300000000004</v>
      </c>
      <c r="I361" s="56" t="s">
        <v>258</v>
      </c>
      <c r="J361" s="44" t="str">
        <f t="shared" si="8"/>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62" spans="1:10" s="4" customFormat="1" ht="19.5" customHeight="1" x14ac:dyDescent="0.2">
      <c r="A362" s="65"/>
      <c r="B362" s="65"/>
      <c r="C362" s="56">
        <v>325</v>
      </c>
      <c r="D362" s="56" t="s">
        <v>304</v>
      </c>
      <c r="E362" s="56" t="s">
        <v>21</v>
      </c>
      <c r="F362" s="56" t="s">
        <v>115</v>
      </c>
      <c r="G362" s="56">
        <v>2</v>
      </c>
      <c r="H362" s="48">
        <v>48.541499999999999</v>
      </c>
      <c r="I362" s="56" t="s">
        <v>258</v>
      </c>
      <c r="J362" s="44" t="str">
        <f t="shared" si="8"/>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63" spans="1:10" s="4" customFormat="1" ht="19.5" customHeight="1" x14ac:dyDescent="0.2">
      <c r="A363" s="65"/>
      <c r="B363" s="65"/>
      <c r="C363" s="56">
        <v>327</v>
      </c>
      <c r="D363" s="56" t="s">
        <v>304</v>
      </c>
      <c r="E363" s="56" t="s">
        <v>74</v>
      </c>
      <c r="F363" s="56" t="s">
        <v>115</v>
      </c>
      <c r="G363" s="56">
        <v>1</v>
      </c>
      <c r="H363" s="48">
        <v>48.541499999999999</v>
      </c>
      <c r="I363" s="56" t="s">
        <v>258</v>
      </c>
      <c r="J363" s="44" t="str">
        <f t="shared" si="8"/>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64" spans="1:10" s="4" customFormat="1" ht="19.5" customHeight="1" x14ac:dyDescent="0.2">
      <c r="A364" s="65"/>
      <c r="B364" s="65"/>
      <c r="C364" s="56">
        <v>328</v>
      </c>
      <c r="D364" s="56" t="s">
        <v>304</v>
      </c>
      <c r="E364" s="56" t="s">
        <v>38</v>
      </c>
      <c r="F364" s="56" t="s">
        <v>115</v>
      </c>
      <c r="G364" s="56">
        <v>1</v>
      </c>
      <c r="H364" s="48">
        <v>48.541499999999999</v>
      </c>
      <c r="I364" s="56" t="s">
        <v>258</v>
      </c>
      <c r="J364" s="44" t="str">
        <f t="shared" si="8"/>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65" spans="1:10" s="4" customFormat="1" ht="19.5" customHeight="1" x14ac:dyDescent="0.2">
      <c r="A365" s="65"/>
      <c r="B365" s="65"/>
      <c r="C365" s="56">
        <v>330</v>
      </c>
      <c r="D365" s="56" t="s">
        <v>304</v>
      </c>
      <c r="E365" s="56" t="s">
        <v>19</v>
      </c>
      <c r="F365" s="56" t="s">
        <v>115</v>
      </c>
      <c r="G365" s="56">
        <v>1</v>
      </c>
      <c r="H365" s="48">
        <v>48.541499999999999</v>
      </c>
      <c r="I365" s="56" t="s">
        <v>258</v>
      </c>
      <c r="J365" s="44" t="str">
        <f t="shared" si="8"/>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366" spans="1:10" s="4" customFormat="1" ht="19.5" customHeight="1" x14ac:dyDescent="0.2">
      <c r="A366" s="65"/>
      <c r="B366" s="65"/>
      <c r="C366" s="56">
        <v>331</v>
      </c>
      <c r="D366" s="56" t="s">
        <v>304</v>
      </c>
      <c r="E366" s="56" t="s">
        <v>13</v>
      </c>
      <c r="F366" s="56" t="s">
        <v>115</v>
      </c>
      <c r="G366" s="56">
        <v>3</v>
      </c>
      <c r="H366" s="48">
        <v>36.445500000000003</v>
      </c>
      <c r="I366" s="56" t="s">
        <v>2</v>
      </c>
      <c r="J366" s="44" t="str">
        <f t="shared" si="8"/>
        <v>INSERT INTO `medical_vacancies` (`id`, `keyOrganization`, `job`, `division`, `bet`, `measures`) VALUES (NULL, 'lebedyan-crb', 'лаборант', 'поликлиника', '3', 'предоставляется общежитие ');</v>
      </c>
    </row>
    <row r="367" spans="1:10" s="4" customFormat="1" ht="19.5" customHeight="1" x14ac:dyDescent="0.2">
      <c r="A367" s="65"/>
      <c r="B367" s="65"/>
      <c r="C367" s="56">
        <v>332</v>
      </c>
      <c r="D367" s="56" t="s">
        <v>304</v>
      </c>
      <c r="E367" s="56" t="s">
        <v>62</v>
      </c>
      <c r="F367" s="56" t="s">
        <v>137</v>
      </c>
      <c r="G367" s="56">
        <v>2</v>
      </c>
      <c r="H367" s="48">
        <v>44.8</v>
      </c>
      <c r="I367" s="56" t="s">
        <v>270</v>
      </c>
      <c r="J367" s="44" t="str">
        <f t="shared" si="8"/>
        <v>INSERT INTO `medical_vacancies` (`id`, `keyOrganization`, `job`, `division`, `bet`, `measures`) VALUES (NULL, 'lebedyan-crb', 'фельдшер скорой медицинской помощи', 'отделение СМП', '2',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row>
    <row r="368" spans="1:10" s="4" customFormat="1" ht="19.5" customHeight="1" x14ac:dyDescent="0.2">
      <c r="A368" s="65"/>
      <c r="B368" s="65"/>
      <c r="C368" s="56">
        <v>333</v>
      </c>
      <c r="D368" s="56" t="s">
        <v>304</v>
      </c>
      <c r="E368" s="56" t="s">
        <v>58</v>
      </c>
      <c r="F368" s="56" t="s">
        <v>115</v>
      </c>
      <c r="G368" s="56">
        <v>5</v>
      </c>
      <c r="H368" s="48">
        <v>62.606300000000005</v>
      </c>
      <c r="I368" s="56" t="s">
        <v>260</v>
      </c>
      <c r="J368" s="44" t="str">
        <f t="shared" si="8"/>
        <v>INSERT INTO `medical_vacancies` (`id`, `keyOrganization`, `job`, `division`, `bet`, `measures`) VALUES (NULL, 'lebedyan-crb', 'заведующий ФАП ', 'поликлиника', '5', 'предоставляется общежитие,единовременная выплата для улучшения бытовых условий, ежемесячная денежная компенсация по оплате ЖКХ');</v>
      </c>
    </row>
    <row r="369" spans="1:10" s="4" customFormat="1" ht="19.5" customHeight="1" x14ac:dyDescent="0.2">
      <c r="A369" s="65">
        <v>31</v>
      </c>
      <c r="B369" s="65" t="s">
        <v>178</v>
      </c>
      <c r="C369" s="56">
        <v>334</v>
      </c>
      <c r="D369" s="56" t="s">
        <v>305</v>
      </c>
      <c r="E369" s="56" t="s">
        <v>218</v>
      </c>
      <c r="F369" s="56" t="s">
        <v>116</v>
      </c>
      <c r="G369" s="56">
        <v>1</v>
      </c>
      <c r="H369" s="48">
        <v>65.12</v>
      </c>
      <c r="I369" s="56" t="s">
        <v>261</v>
      </c>
      <c r="J369" s="44" t="str">
        <f t="shared" si="8"/>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row>
    <row r="370" spans="1:10" s="4" customFormat="1" ht="19.5" customHeight="1" x14ac:dyDescent="0.2">
      <c r="A370" s="65"/>
      <c r="B370" s="65"/>
      <c r="C370" s="56">
        <v>335</v>
      </c>
      <c r="D370" s="56" t="s">
        <v>305</v>
      </c>
      <c r="E370" s="56" t="s">
        <v>93</v>
      </c>
      <c r="F370" s="56" t="s">
        <v>116</v>
      </c>
      <c r="G370" s="56">
        <v>1</v>
      </c>
      <c r="H370" s="48">
        <v>65.12</v>
      </c>
      <c r="I370" s="56" t="s">
        <v>262</v>
      </c>
      <c r="J370" s="44" t="str">
        <f t="shared" si="8"/>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71" spans="1:10" s="4" customFormat="1" ht="19.5" customHeight="1" x14ac:dyDescent="0.2">
      <c r="A371" s="65"/>
      <c r="B371" s="65"/>
      <c r="C371" s="56">
        <v>336</v>
      </c>
      <c r="D371" s="56" t="s">
        <v>305</v>
      </c>
      <c r="E371" s="56" t="s">
        <v>181</v>
      </c>
      <c r="F371" s="56" t="s">
        <v>116</v>
      </c>
      <c r="G371" s="56">
        <v>1</v>
      </c>
      <c r="H371" s="48">
        <v>65.12</v>
      </c>
      <c r="I371" s="56" t="s">
        <v>262</v>
      </c>
      <c r="J371" s="44" t="str">
        <f t="shared" si="8"/>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72" spans="1:10" s="4" customFormat="1" ht="19.5" customHeight="1" x14ac:dyDescent="0.2">
      <c r="A372" s="65"/>
      <c r="B372" s="65"/>
      <c r="C372" s="56">
        <v>337</v>
      </c>
      <c r="D372" s="56" t="s">
        <v>305</v>
      </c>
      <c r="E372" s="56" t="s">
        <v>182</v>
      </c>
      <c r="F372" s="56" t="s">
        <v>115</v>
      </c>
      <c r="G372" s="56">
        <v>1</v>
      </c>
      <c r="H372" s="48">
        <v>65.12</v>
      </c>
      <c r="I372" s="56" t="s">
        <v>261</v>
      </c>
      <c r="J372" s="44" t="str">
        <f t="shared" si="8"/>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row>
    <row r="373" spans="1:10" s="4" customFormat="1" ht="19.5" customHeight="1" x14ac:dyDescent="0.2">
      <c r="A373" s="65"/>
      <c r="B373" s="65"/>
      <c r="C373" s="56">
        <v>338</v>
      </c>
      <c r="D373" s="56" t="s">
        <v>305</v>
      </c>
      <c r="E373" s="56" t="s">
        <v>28</v>
      </c>
      <c r="F373" s="56" t="s">
        <v>116</v>
      </c>
      <c r="G373" s="56">
        <v>1</v>
      </c>
      <c r="H373" s="48">
        <v>65.12</v>
      </c>
      <c r="I373" s="56" t="s">
        <v>261</v>
      </c>
      <c r="J373" s="44" t="str">
        <f t="shared" si="8"/>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row>
    <row r="374" spans="1:10" s="4" customFormat="1" ht="19.5" customHeight="1" x14ac:dyDescent="0.2">
      <c r="A374" s="65"/>
      <c r="B374" s="65"/>
      <c r="C374" s="56">
        <v>339</v>
      </c>
      <c r="D374" s="56" t="s">
        <v>305</v>
      </c>
      <c r="E374" s="56" t="s">
        <v>20</v>
      </c>
      <c r="F374" s="56" t="s">
        <v>115</v>
      </c>
      <c r="G374" s="56">
        <v>2</v>
      </c>
      <c r="H374" s="48">
        <v>65.12</v>
      </c>
      <c r="I374" s="56" t="s">
        <v>262</v>
      </c>
      <c r="J374" s="44" t="str">
        <f t="shared" si="8"/>
        <v>INSERT INTO `medical_vacancies` (`id`, `keyOrganization`, `job`, `division`, `bet`, `measures`) VALUES (NULL, 'levtolstovskaya-crb', 'врач-терапевт участковый',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75" spans="1:10" s="4" customFormat="1" ht="19.5" customHeight="1" x14ac:dyDescent="0.2">
      <c r="A375" s="65"/>
      <c r="B375" s="65"/>
      <c r="C375" s="56">
        <v>340</v>
      </c>
      <c r="D375" s="56" t="s">
        <v>305</v>
      </c>
      <c r="E375" s="56" t="s">
        <v>167</v>
      </c>
      <c r="F375" s="56" t="s">
        <v>115</v>
      </c>
      <c r="G375" s="56">
        <v>1</v>
      </c>
      <c r="H375" s="48">
        <v>65.12</v>
      </c>
      <c r="I375" s="56" t="s">
        <v>261</v>
      </c>
      <c r="J375" s="44" t="str">
        <f t="shared" si="8"/>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row>
    <row r="376" spans="1:10" s="4" customFormat="1" ht="19.5" customHeight="1" x14ac:dyDescent="0.2">
      <c r="A376" s="65"/>
      <c r="B376" s="65"/>
      <c r="C376" s="56">
        <v>341</v>
      </c>
      <c r="D376" s="56" t="s">
        <v>305</v>
      </c>
      <c r="E376" s="56" t="s">
        <v>37</v>
      </c>
      <c r="F376" s="56" t="s">
        <v>115</v>
      </c>
      <c r="G376" s="56">
        <v>1</v>
      </c>
      <c r="H376" s="48">
        <v>65.12</v>
      </c>
      <c r="I376" s="56" t="s">
        <v>262</v>
      </c>
      <c r="J376" s="44" t="str">
        <f t="shared" si="8"/>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77" spans="1:10" s="4" customFormat="1" ht="19.5" customHeight="1" x14ac:dyDescent="0.2">
      <c r="A377" s="65"/>
      <c r="B377" s="65"/>
      <c r="C377" s="56">
        <v>342</v>
      </c>
      <c r="D377" s="56" t="s">
        <v>305</v>
      </c>
      <c r="E377" s="56" t="s">
        <v>517</v>
      </c>
      <c r="F377" s="56" t="s">
        <v>115</v>
      </c>
      <c r="G377" s="56">
        <v>1</v>
      </c>
      <c r="H377" s="48">
        <v>65.12</v>
      </c>
      <c r="I377" s="56" t="s">
        <v>256</v>
      </c>
      <c r="J377" s="44" t="str">
        <f t="shared" si="8"/>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78" spans="1:10" s="4" customFormat="1" ht="19.5" customHeight="1" x14ac:dyDescent="0.2">
      <c r="A378" s="65"/>
      <c r="B378" s="65"/>
      <c r="C378" s="56">
        <v>343</v>
      </c>
      <c r="D378" s="56" t="s">
        <v>305</v>
      </c>
      <c r="E378" s="56" t="s">
        <v>12</v>
      </c>
      <c r="F378" s="56" t="s">
        <v>115</v>
      </c>
      <c r="G378" s="56">
        <v>1</v>
      </c>
      <c r="H378" s="48">
        <v>65.12</v>
      </c>
      <c r="I378" s="56" t="s">
        <v>261</v>
      </c>
      <c r="J378" s="44" t="str">
        <f t="shared" si="8"/>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row>
    <row r="379" spans="1:10" s="4" customFormat="1" ht="19.5" customHeight="1" x14ac:dyDescent="0.2">
      <c r="A379" s="65"/>
      <c r="B379" s="65"/>
      <c r="C379" s="56"/>
      <c r="D379" s="56"/>
      <c r="E379" s="56" t="s">
        <v>21</v>
      </c>
      <c r="F379" s="56" t="s">
        <v>115</v>
      </c>
      <c r="G379" s="56">
        <v>2</v>
      </c>
      <c r="H379" s="48">
        <v>65.12</v>
      </c>
      <c r="I379" s="56" t="s">
        <v>261</v>
      </c>
      <c r="J379" s="44"/>
    </row>
    <row r="380" spans="1:10" s="4" customFormat="1" ht="19.5" customHeight="1" x14ac:dyDescent="0.2">
      <c r="A380" s="65"/>
      <c r="B380" s="65"/>
      <c r="C380" s="56">
        <v>344</v>
      </c>
      <c r="D380" s="56" t="s">
        <v>305</v>
      </c>
      <c r="E380" s="56" t="s">
        <v>18</v>
      </c>
      <c r="F380" s="56" t="s">
        <v>115</v>
      </c>
      <c r="G380" s="56">
        <v>1</v>
      </c>
      <c r="H380" s="48">
        <v>65.12</v>
      </c>
      <c r="I380" s="56" t="s">
        <v>256</v>
      </c>
      <c r="J380" s="44" t="str">
        <f t="shared" si="8"/>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81" spans="1:10" s="4" customFormat="1" ht="19.5" customHeight="1" x14ac:dyDescent="0.2">
      <c r="A381" s="65"/>
      <c r="B381" s="65"/>
      <c r="C381" s="56"/>
      <c r="D381" s="56"/>
      <c r="E381" s="56" t="s">
        <v>19</v>
      </c>
      <c r="F381" s="56" t="s">
        <v>115</v>
      </c>
      <c r="G381" s="56">
        <v>1</v>
      </c>
      <c r="H381" s="48">
        <v>65.12</v>
      </c>
      <c r="I381" s="56"/>
      <c r="J381" s="54"/>
    </row>
    <row r="382" spans="1:10" s="4" customFormat="1" ht="19.5" customHeight="1" x14ac:dyDescent="0.2">
      <c r="A382" s="65"/>
      <c r="B382" s="65"/>
      <c r="C382" s="56"/>
      <c r="D382" s="56"/>
      <c r="E382" s="56" t="s">
        <v>51</v>
      </c>
      <c r="F382" s="56" t="s">
        <v>116</v>
      </c>
      <c r="G382" s="56">
        <v>1</v>
      </c>
      <c r="H382" s="48">
        <v>65.12</v>
      </c>
      <c r="I382" s="56" t="s">
        <v>256</v>
      </c>
      <c r="J382" s="54"/>
    </row>
    <row r="383" spans="1:10" s="4" customFormat="1" ht="19.5" customHeight="1" x14ac:dyDescent="0.2">
      <c r="A383" s="65"/>
      <c r="B383" s="65"/>
      <c r="C383" s="56"/>
      <c r="D383" s="56"/>
      <c r="E383" s="56" t="s">
        <v>74</v>
      </c>
      <c r="F383" s="56" t="s">
        <v>115</v>
      </c>
      <c r="G383" s="56">
        <v>1</v>
      </c>
      <c r="H383" s="48">
        <v>50</v>
      </c>
      <c r="I383" s="56"/>
      <c r="J383" s="54"/>
    </row>
    <row r="384" spans="1:10" s="4" customFormat="1" ht="19.5" customHeight="1" x14ac:dyDescent="0.2">
      <c r="A384" s="65"/>
      <c r="B384" s="65"/>
      <c r="C384" s="56"/>
      <c r="D384" s="56"/>
      <c r="E384" s="56" t="s">
        <v>117</v>
      </c>
      <c r="F384" s="56" t="s">
        <v>115</v>
      </c>
      <c r="G384" s="56">
        <v>1</v>
      </c>
      <c r="H384" s="48">
        <v>65.12</v>
      </c>
      <c r="I384" s="56"/>
      <c r="J384" s="54"/>
    </row>
    <row r="385" spans="1:10" s="4" customFormat="1" ht="19.5" customHeight="1" x14ac:dyDescent="0.2">
      <c r="A385" s="65"/>
      <c r="B385" s="65"/>
      <c r="C385" s="56"/>
      <c r="D385" s="56"/>
      <c r="E385" s="56" t="s">
        <v>31</v>
      </c>
      <c r="F385" s="56" t="s">
        <v>115</v>
      </c>
      <c r="G385" s="56">
        <v>1</v>
      </c>
      <c r="H385" s="48">
        <v>65.12</v>
      </c>
      <c r="I385" s="56"/>
      <c r="J385" s="54"/>
    </row>
    <row r="386" spans="1:10" s="4" customFormat="1" ht="19.5" customHeight="1" x14ac:dyDescent="0.2">
      <c r="A386" s="65"/>
      <c r="B386" s="65"/>
      <c r="C386" s="56">
        <v>345</v>
      </c>
      <c r="D386" s="56" t="s">
        <v>305</v>
      </c>
      <c r="E386" s="56" t="s">
        <v>9</v>
      </c>
      <c r="F386" s="56" t="s">
        <v>362</v>
      </c>
      <c r="G386" s="56">
        <v>2</v>
      </c>
      <c r="H386" s="48">
        <v>65.12</v>
      </c>
      <c r="I386" s="56" t="s">
        <v>261</v>
      </c>
      <c r="J386" s="44" t="str">
        <f t="shared" si="8"/>
        <v>INSERT INTO `medical_vacancies` (`id`, `keyOrganization`, `job`, `division`, `bet`, `measures`) VALUES (NULL, 'levtolstovskaya-crb', 'врач-невролог', 'поликлиника/стационар', '2', 'проживание-частная квартира, ежемесячная денежная компенсация за наем (поднаем) жилых помещений, ежемесячная денежная компенсация по оплате ЖКХ');</v>
      </c>
    </row>
    <row r="387" spans="1:10" s="4" customFormat="1" ht="19.5" customHeight="1" x14ac:dyDescent="0.2">
      <c r="A387" s="65"/>
      <c r="B387" s="65"/>
      <c r="C387" s="56">
        <v>346</v>
      </c>
      <c r="D387" s="56" t="s">
        <v>305</v>
      </c>
      <c r="E387" s="56" t="s">
        <v>378</v>
      </c>
      <c r="F387" s="56" t="s">
        <v>143</v>
      </c>
      <c r="G387" s="56">
        <v>3</v>
      </c>
      <c r="H387" s="48">
        <v>30.12</v>
      </c>
      <c r="I387" s="56" t="s">
        <v>263</v>
      </c>
      <c r="J387" s="44" t="str">
        <f t="shared" si="8"/>
        <v>INSERT INTO `medical_vacancies` (`id`, `keyOrganization`, `job`, `division`, `bet`, `measures`) VALUES (NULL, 'levtolstovskaya-crb', 'заведующий фельдшерско-акушерским пунктом', 'ФАП', '3', 'проживание-частная квартира, единовременная выплата для улучшения бытовых условий, ежемесячная денежная компенсация по оплате ЖКХ');</v>
      </c>
    </row>
    <row r="388" spans="1:10" s="4" customFormat="1" ht="19.5" customHeight="1" x14ac:dyDescent="0.2">
      <c r="A388" s="65"/>
      <c r="B388" s="65"/>
      <c r="C388" s="56">
        <v>347</v>
      </c>
      <c r="D388" s="56" t="s">
        <v>305</v>
      </c>
      <c r="E388" s="56" t="s">
        <v>25</v>
      </c>
      <c r="F388" s="56" t="s">
        <v>116</v>
      </c>
      <c r="G388" s="56">
        <v>2</v>
      </c>
      <c r="H388" s="48">
        <v>30.12</v>
      </c>
      <c r="I388" s="56" t="s">
        <v>252</v>
      </c>
      <c r="J388" s="44" t="str">
        <f t="shared" si="8"/>
        <v>INSERT INTO `medical_vacancies` (`id`, `keyOrganization`, `job`, `division`, `bet`, `measures`) VALUES (NULL, 'levtolstovskaya-crb', 'медицинский лабораторный техник', 'стационар', '2', 'проживание-частная квартира, ежемесячная денежная компенсация по оплате ЖКХ');</v>
      </c>
    </row>
    <row r="389" spans="1:10" s="4" customFormat="1" ht="19.5" customHeight="1" x14ac:dyDescent="0.2">
      <c r="A389" s="65"/>
      <c r="B389" s="65"/>
      <c r="C389" s="56"/>
      <c r="D389" s="56"/>
      <c r="E389" s="56" t="s">
        <v>379</v>
      </c>
      <c r="F389" s="56" t="s">
        <v>115</v>
      </c>
      <c r="G389" s="56">
        <v>1</v>
      </c>
      <c r="H389" s="48">
        <v>30.12</v>
      </c>
      <c r="I389" s="56" t="s">
        <v>251</v>
      </c>
      <c r="J389" s="44"/>
    </row>
    <row r="390" spans="1:10" s="4" customFormat="1" ht="19.5" customHeight="1" x14ac:dyDescent="0.2">
      <c r="A390" s="65"/>
      <c r="B390" s="65"/>
      <c r="C390" s="56">
        <v>348</v>
      </c>
      <c r="D390" s="56" t="s">
        <v>305</v>
      </c>
      <c r="E390" s="56" t="s">
        <v>36</v>
      </c>
      <c r="F390" s="56" t="s">
        <v>115</v>
      </c>
      <c r="G390" s="56">
        <v>1</v>
      </c>
      <c r="H390" s="48">
        <v>53.331300000000006</v>
      </c>
      <c r="I390" s="56" t="s">
        <v>251</v>
      </c>
      <c r="J390" s="44" t="str">
        <f t="shared" si="8"/>
        <v>INSERT INTO `medical_vacancies` (`id`, `keyOrganization`, `job`, `division`, `bet`, `measures`) VALUES (NULL, 'levtolstovskaya-crb', 'медицинская сестра участковая', 'поликлиника', '1', 'ежемесячная денежная компенсация по оплате ЖКХ');</v>
      </c>
    </row>
    <row r="391" spans="1:10" s="4" customFormat="1" ht="19.5" customHeight="1" x14ac:dyDescent="0.2">
      <c r="A391" s="65">
        <v>32</v>
      </c>
      <c r="B391" s="65" t="s">
        <v>337</v>
      </c>
      <c r="C391" s="56">
        <v>349</v>
      </c>
      <c r="D391" s="56" t="s">
        <v>306</v>
      </c>
      <c r="E391" s="56" t="s">
        <v>22</v>
      </c>
      <c r="F391" s="56" t="s">
        <v>115</v>
      </c>
      <c r="G391" s="56">
        <v>1</v>
      </c>
      <c r="H391" s="48">
        <v>53</v>
      </c>
      <c r="I391" s="56" t="s">
        <v>254</v>
      </c>
      <c r="J391" s="44" t="str">
        <f t="shared" si="8"/>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row>
    <row r="392" spans="1:10" s="4" customFormat="1" ht="19.5" customHeight="1" x14ac:dyDescent="0.2">
      <c r="A392" s="65"/>
      <c r="B392" s="65"/>
      <c r="C392" s="56">
        <v>350</v>
      </c>
      <c r="D392" s="56" t="s">
        <v>306</v>
      </c>
      <c r="E392" s="56" t="s">
        <v>23</v>
      </c>
      <c r="F392" s="56" t="s">
        <v>116</v>
      </c>
      <c r="G392" s="56">
        <v>1</v>
      </c>
      <c r="H392" s="48">
        <v>58</v>
      </c>
      <c r="I392" s="56" t="s">
        <v>256</v>
      </c>
      <c r="J392" s="44" t="str">
        <f t="shared" si="8"/>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93" spans="1:10" s="4" customFormat="1" ht="19.5" customHeight="1" x14ac:dyDescent="0.2">
      <c r="A393" s="65"/>
      <c r="B393" s="65"/>
      <c r="C393" s="56">
        <v>351</v>
      </c>
      <c r="D393" s="56" t="s">
        <v>306</v>
      </c>
      <c r="E393" s="56" t="s">
        <v>3</v>
      </c>
      <c r="F393" s="56" t="s">
        <v>115</v>
      </c>
      <c r="G393" s="56">
        <v>1</v>
      </c>
      <c r="H393" s="48">
        <v>53</v>
      </c>
      <c r="I393" s="56" t="s">
        <v>254</v>
      </c>
      <c r="J393" s="44" t="str">
        <f t="shared" si="8"/>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row>
    <row r="394" spans="1:10" s="4" customFormat="1" ht="19.5" customHeight="1" x14ac:dyDescent="0.2">
      <c r="A394" s="65"/>
      <c r="B394" s="65"/>
      <c r="C394" s="56">
        <v>352</v>
      </c>
      <c r="D394" s="56" t="s">
        <v>306</v>
      </c>
      <c r="E394" s="56" t="s">
        <v>37</v>
      </c>
      <c r="F394" s="56" t="s">
        <v>212</v>
      </c>
      <c r="G394" s="56">
        <v>2</v>
      </c>
      <c r="H394" s="48">
        <v>78</v>
      </c>
      <c r="I394" s="56" t="s">
        <v>264</v>
      </c>
      <c r="J394" s="44" t="str">
        <f t="shared" si="8"/>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row>
    <row r="395" spans="1:10" s="4" customFormat="1" ht="19.5" customHeight="1" x14ac:dyDescent="0.2">
      <c r="A395" s="65"/>
      <c r="B395" s="65"/>
      <c r="C395" s="56">
        <v>353</v>
      </c>
      <c r="D395" s="56" t="s">
        <v>306</v>
      </c>
      <c r="E395" s="56" t="s">
        <v>24</v>
      </c>
      <c r="F395" s="56" t="s">
        <v>152</v>
      </c>
      <c r="G395" s="56">
        <v>1</v>
      </c>
      <c r="H395" s="48">
        <v>53</v>
      </c>
      <c r="I395" s="56" t="s">
        <v>254</v>
      </c>
      <c r="J395" s="44" t="str">
        <f t="shared" si="8"/>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row>
    <row r="396" spans="1:10" s="4" customFormat="1" ht="19.5" customHeight="1" x14ac:dyDescent="0.2">
      <c r="A396" s="65"/>
      <c r="B396" s="65"/>
      <c r="C396" s="56">
        <v>354</v>
      </c>
      <c r="D396" s="56" t="s">
        <v>306</v>
      </c>
      <c r="E396" s="56" t="s">
        <v>20</v>
      </c>
      <c r="F396" s="56" t="s">
        <v>115</v>
      </c>
      <c r="G396" s="56">
        <v>4</v>
      </c>
      <c r="H396" s="48">
        <v>63</v>
      </c>
      <c r="I396" s="56" t="s">
        <v>256</v>
      </c>
      <c r="J396" s="44" t="str">
        <f t="shared" si="8"/>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397" spans="1:10" s="4" customFormat="1" ht="19.5" customHeight="1" x14ac:dyDescent="0.2">
      <c r="A397" s="65"/>
      <c r="B397" s="65"/>
      <c r="C397" s="56"/>
      <c r="D397" s="56"/>
      <c r="E397" s="56" t="s">
        <v>9</v>
      </c>
      <c r="F397" s="56" t="s">
        <v>116</v>
      </c>
      <c r="G397" s="56">
        <v>1</v>
      </c>
      <c r="H397" s="48">
        <v>53</v>
      </c>
      <c r="I397" s="56" t="s">
        <v>254</v>
      </c>
      <c r="J397" s="55"/>
    </row>
    <row r="398" spans="1:10" s="4" customFormat="1" ht="19.5" customHeight="1" x14ac:dyDescent="0.2">
      <c r="A398" s="65"/>
      <c r="B398" s="65"/>
      <c r="C398" s="56">
        <v>355</v>
      </c>
      <c r="D398" s="56" t="s">
        <v>306</v>
      </c>
      <c r="E398" s="56" t="s">
        <v>9</v>
      </c>
      <c r="F398" s="56" t="s">
        <v>115</v>
      </c>
      <c r="G398" s="56">
        <v>2</v>
      </c>
      <c r="H398" s="48">
        <v>53</v>
      </c>
      <c r="I398" s="56" t="s">
        <v>254</v>
      </c>
      <c r="J398" s="44" t="str">
        <f t="shared" si="8"/>
        <v>INSERT INTO `medical_vacancies` (`id`, `keyOrganization`, `job`, `division`, `bet`, `measures`) VALUES (NULL, 'lipetskaya-crb', 'врач-невролог', 'поликлиника', '2', 'ежемесячная денежная компенсация за наем (поднаем) жилых помещений, ежемесячная денежная компенсация по оплате ЖКХ');</v>
      </c>
    </row>
    <row r="399" spans="1:10" s="4" customFormat="1" ht="19.5" customHeight="1" x14ac:dyDescent="0.2">
      <c r="A399" s="65"/>
      <c r="B399" s="65"/>
      <c r="C399" s="56">
        <v>356</v>
      </c>
      <c r="D399" s="56" t="s">
        <v>306</v>
      </c>
      <c r="E399" s="56" t="s">
        <v>16</v>
      </c>
      <c r="F399" s="56" t="s">
        <v>361</v>
      </c>
      <c r="G399" s="56">
        <v>2</v>
      </c>
      <c r="H399" s="48">
        <v>63</v>
      </c>
      <c r="I399" s="56" t="s">
        <v>271</v>
      </c>
      <c r="J399" s="44" t="str">
        <f t="shared" si="8"/>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00" spans="1:10" s="4" customFormat="1" ht="19.5" customHeight="1" x14ac:dyDescent="0.2">
      <c r="A400" s="65"/>
      <c r="B400" s="65"/>
      <c r="C400" s="56"/>
      <c r="D400" s="56"/>
      <c r="E400" s="56" t="s">
        <v>8</v>
      </c>
      <c r="F400" s="56" t="s">
        <v>115</v>
      </c>
      <c r="G400" s="56">
        <v>1</v>
      </c>
      <c r="H400" s="48">
        <v>53</v>
      </c>
      <c r="I400" s="56" t="s">
        <v>254</v>
      </c>
      <c r="J400" s="44"/>
    </row>
    <row r="401" spans="1:10" s="4" customFormat="1" ht="19.5" customHeight="1" x14ac:dyDescent="0.2">
      <c r="A401" s="65"/>
      <c r="B401" s="65"/>
      <c r="C401" s="56">
        <v>357</v>
      </c>
      <c r="D401" s="56" t="s">
        <v>306</v>
      </c>
      <c r="E401" s="56" t="s">
        <v>64</v>
      </c>
      <c r="F401" s="56" t="s">
        <v>115</v>
      </c>
      <c r="G401" s="56">
        <v>1</v>
      </c>
      <c r="H401" s="48">
        <v>53</v>
      </c>
      <c r="I401" s="56" t="s">
        <v>254</v>
      </c>
      <c r="J401" s="44" t="str">
        <f t="shared" si="8"/>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row>
    <row r="402" spans="1:10" s="4" customFormat="1" ht="19.5" customHeight="1" x14ac:dyDescent="0.2">
      <c r="A402" s="65"/>
      <c r="B402" s="65"/>
      <c r="C402" s="56">
        <v>358</v>
      </c>
      <c r="D402" s="56" t="s">
        <v>306</v>
      </c>
      <c r="E402" s="56" t="s">
        <v>117</v>
      </c>
      <c r="F402" s="56" t="s">
        <v>115</v>
      </c>
      <c r="G402" s="56">
        <v>1</v>
      </c>
      <c r="H402" s="48">
        <v>53</v>
      </c>
      <c r="I402" s="56" t="s">
        <v>254</v>
      </c>
      <c r="J402" s="44" t="str">
        <f t="shared" si="8"/>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row>
    <row r="403" spans="1:10" s="4" customFormat="1" ht="19.5" customHeight="1" x14ac:dyDescent="0.2">
      <c r="A403" s="65"/>
      <c r="B403" s="65"/>
      <c r="C403" s="56">
        <v>359</v>
      </c>
      <c r="D403" s="56" t="s">
        <v>306</v>
      </c>
      <c r="E403" s="56" t="s">
        <v>21</v>
      </c>
      <c r="F403" s="56" t="s">
        <v>115</v>
      </c>
      <c r="G403" s="56">
        <v>1</v>
      </c>
      <c r="H403" s="48">
        <v>53</v>
      </c>
      <c r="I403" s="56" t="s">
        <v>254</v>
      </c>
      <c r="J403" s="44" t="str">
        <f t="shared" si="8"/>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404" spans="1:10" s="4" customFormat="1" ht="19.5" customHeight="1" x14ac:dyDescent="0.2">
      <c r="A404" s="65"/>
      <c r="B404" s="65"/>
      <c r="C404" s="56">
        <v>360</v>
      </c>
      <c r="D404" s="56" t="s">
        <v>306</v>
      </c>
      <c r="E404" s="56" t="s">
        <v>28</v>
      </c>
      <c r="F404" s="56" t="s">
        <v>116</v>
      </c>
      <c r="G404" s="56">
        <v>1</v>
      </c>
      <c r="H404" s="48">
        <v>53</v>
      </c>
      <c r="I404" s="56" t="s">
        <v>254</v>
      </c>
      <c r="J404" s="44" t="str">
        <f t="shared" si="8"/>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row>
    <row r="405" spans="1:10" s="4" customFormat="1" ht="19.5" customHeight="1" x14ac:dyDescent="0.2">
      <c r="A405" s="65"/>
      <c r="B405" s="65"/>
      <c r="C405" s="56"/>
      <c r="D405" s="56"/>
      <c r="E405" s="56" t="s">
        <v>44</v>
      </c>
      <c r="F405" s="56" t="s">
        <v>115</v>
      </c>
      <c r="G405" s="56">
        <v>1</v>
      </c>
      <c r="H405" s="48">
        <v>53</v>
      </c>
      <c r="I405" s="56" t="s">
        <v>254</v>
      </c>
      <c r="J405" s="55"/>
    </row>
    <row r="406" spans="1:10" s="4" customFormat="1" ht="19.5" customHeight="1" x14ac:dyDescent="0.2">
      <c r="A406" s="65"/>
      <c r="B406" s="65"/>
      <c r="C406" s="56"/>
      <c r="D406" s="56"/>
      <c r="E406" s="56" t="s">
        <v>12</v>
      </c>
      <c r="F406" s="56" t="s">
        <v>115</v>
      </c>
      <c r="G406" s="56">
        <v>1</v>
      </c>
      <c r="H406" s="48">
        <v>53</v>
      </c>
      <c r="I406" s="56" t="s">
        <v>254</v>
      </c>
      <c r="J406" s="55"/>
    </row>
    <row r="407" spans="1:10" s="4" customFormat="1" ht="19.5" customHeight="1" x14ac:dyDescent="0.2">
      <c r="A407" s="65"/>
      <c r="B407" s="65"/>
      <c r="C407" s="56"/>
      <c r="D407" s="56"/>
      <c r="E407" s="56" t="s">
        <v>54</v>
      </c>
      <c r="F407" s="56" t="s">
        <v>115</v>
      </c>
      <c r="G407" s="56">
        <v>1</v>
      </c>
      <c r="H407" s="48">
        <v>53</v>
      </c>
      <c r="I407" s="56" t="s">
        <v>254</v>
      </c>
      <c r="J407" s="55"/>
    </row>
    <row r="408" spans="1:10" s="4" customFormat="1" ht="19.5" customHeight="1" x14ac:dyDescent="0.2">
      <c r="A408" s="65"/>
      <c r="B408" s="65"/>
      <c r="C408" s="56">
        <v>361</v>
      </c>
      <c r="D408" s="56" t="s">
        <v>306</v>
      </c>
      <c r="E408" s="56" t="s">
        <v>67</v>
      </c>
      <c r="F408" s="56" t="s">
        <v>115</v>
      </c>
      <c r="G408" s="56">
        <v>1</v>
      </c>
      <c r="H408" s="48">
        <v>53</v>
      </c>
      <c r="I408" s="56" t="s">
        <v>254</v>
      </c>
      <c r="J408" s="44" t="str">
        <f t="shared" si="8"/>
        <v>INSERT INTO `medical_vacancies` (`id`, `keyOrganization`, `job`, `division`, `bet`, `measures`) VALUES (NULL, 'lipetskaya-crb', 'врач-стоматолог детский', 'поликлиника', '1', 'ежемесячная денежная компенсация за наем (поднаем) жилых помещений, ежемесячная денежная компенсация по оплате ЖКХ');</v>
      </c>
    </row>
    <row r="409" spans="1:10" s="4" customFormat="1" ht="19.5" customHeight="1" x14ac:dyDescent="0.2">
      <c r="A409" s="65"/>
      <c r="B409" s="65"/>
      <c r="C409" s="56"/>
      <c r="D409" s="56"/>
      <c r="E409" s="56" t="s">
        <v>151</v>
      </c>
      <c r="F409" s="56" t="s">
        <v>116</v>
      </c>
      <c r="G409" s="56">
        <v>1</v>
      </c>
      <c r="H409" s="48">
        <v>35</v>
      </c>
      <c r="I409" s="56" t="s">
        <v>251</v>
      </c>
      <c r="J409" s="44"/>
    </row>
    <row r="410" spans="1:10" s="4" customFormat="1" ht="19.5" customHeight="1" x14ac:dyDescent="0.2">
      <c r="A410" s="65"/>
      <c r="B410" s="65"/>
      <c r="C410" s="56"/>
      <c r="D410" s="56"/>
      <c r="E410" s="56" t="s">
        <v>39</v>
      </c>
      <c r="F410" s="56" t="s">
        <v>363</v>
      </c>
      <c r="G410" s="56">
        <v>2</v>
      </c>
      <c r="H410" s="48">
        <v>35</v>
      </c>
      <c r="I410" s="56" t="s">
        <v>251</v>
      </c>
      <c r="J410" s="44"/>
    </row>
    <row r="411" spans="1:10" s="4" customFormat="1" ht="19.5" customHeight="1" x14ac:dyDescent="0.2">
      <c r="A411" s="65"/>
      <c r="B411" s="65"/>
      <c r="C411" s="56"/>
      <c r="D411" s="56"/>
      <c r="E411" s="56" t="s">
        <v>123</v>
      </c>
      <c r="F411" s="56" t="s">
        <v>116</v>
      </c>
      <c r="G411" s="56">
        <v>1</v>
      </c>
      <c r="H411" s="48">
        <v>33</v>
      </c>
      <c r="I411" s="56" t="s">
        <v>251</v>
      </c>
      <c r="J411" s="44"/>
    </row>
    <row r="412" spans="1:10" s="4" customFormat="1" ht="19.5" customHeight="1" x14ac:dyDescent="0.2">
      <c r="A412" s="65"/>
      <c r="B412" s="65"/>
      <c r="C412" s="56"/>
      <c r="D412" s="56"/>
      <c r="E412" s="56" t="s">
        <v>70</v>
      </c>
      <c r="F412" s="56" t="s">
        <v>116</v>
      </c>
      <c r="G412" s="56">
        <v>1</v>
      </c>
      <c r="H412" s="48">
        <v>35</v>
      </c>
      <c r="I412" s="56" t="s">
        <v>251</v>
      </c>
      <c r="J412" s="44"/>
    </row>
    <row r="413" spans="1:10" s="4" customFormat="1" ht="19.5" customHeight="1" x14ac:dyDescent="0.2">
      <c r="A413" s="65"/>
      <c r="B413" s="65"/>
      <c r="C413" s="56"/>
      <c r="D413" s="56"/>
      <c r="E413" s="56" t="s">
        <v>17</v>
      </c>
      <c r="F413" s="56" t="s">
        <v>115</v>
      </c>
      <c r="G413" s="56">
        <v>1</v>
      </c>
      <c r="H413" s="48">
        <v>35</v>
      </c>
      <c r="I413" s="56" t="s">
        <v>251</v>
      </c>
      <c r="J413" s="44"/>
    </row>
    <row r="414" spans="1:10" s="4" customFormat="1" ht="19.5" customHeight="1" x14ac:dyDescent="0.2">
      <c r="A414" s="65"/>
      <c r="B414" s="65"/>
      <c r="C414" s="56"/>
      <c r="D414" s="56"/>
      <c r="E414" s="56" t="s">
        <v>170</v>
      </c>
      <c r="F414" s="56" t="s">
        <v>115</v>
      </c>
      <c r="G414" s="56">
        <v>1</v>
      </c>
      <c r="H414" s="48">
        <v>35</v>
      </c>
      <c r="I414" s="56"/>
      <c r="J414" s="55"/>
    </row>
    <row r="415" spans="1:10" s="4" customFormat="1" ht="41.25" customHeight="1" x14ac:dyDescent="0.2">
      <c r="A415" s="65"/>
      <c r="B415" s="65"/>
      <c r="C415" s="56">
        <v>362</v>
      </c>
      <c r="D415" s="56" t="s">
        <v>306</v>
      </c>
      <c r="E415" s="56" t="s">
        <v>10</v>
      </c>
      <c r="F415" s="56" t="s">
        <v>115</v>
      </c>
      <c r="G415" s="56">
        <v>1</v>
      </c>
      <c r="H415" s="48">
        <v>33</v>
      </c>
      <c r="I415" s="56" t="s">
        <v>251</v>
      </c>
      <c r="J415" s="44" t="str">
        <f t="shared" si="8"/>
        <v>INSERT INTO `medical_vacancies` (`id`, `keyOrganization`, `job`, `division`, `bet`, `measures`) VALUES (NULL, 'lipetskaya-crb', 'медицинская сестра', 'поликлиника', '1', 'ежемесячная денежная компенсация по оплате ЖКХ');</v>
      </c>
    </row>
    <row r="416" spans="1:10" s="4" customFormat="1" ht="19.5" customHeight="1" x14ac:dyDescent="0.2">
      <c r="A416" s="65"/>
      <c r="B416" s="65"/>
      <c r="C416" s="56">
        <v>363</v>
      </c>
      <c r="D416" s="56" t="s">
        <v>306</v>
      </c>
      <c r="E416" s="56" t="s">
        <v>86</v>
      </c>
      <c r="F416" s="56" t="s">
        <v>338</v>
      </c>
      <c r="G416" s="56">
        <v>2</v>
      </c>
      <c r="H416" s="48">
        <v>40</v>
      </c>
      <c r="I416" s="56" t="s">
        <v>255</v>
      </c>
      <c r="J416" s="44" t="str">
        <f t="shared" si="8"/>
        <v>INSERT INTO `medical_vacancies` (`id`, `keyOrganization`, `job`, `division`, `bet`, `measures`) VALUES (NULL, 'lipetskaya-crb', 'фельдшер ФАП', 'фельдерско-акушерский пункт', '2', 'единовременная выплата для улучшения бытовых условий, ежемесячная денежная компенсация по оплате ЖКХ');</v>
      </c>
    </row>
    <row r="417" spans="1:10" s="4" customFormat="1" ht="19.5" customHeight="1" x14ac:dyDescent="0.2">
      <c r="A417" s="65"/>
      <c r="B417" s="65"/>
      <c r="C417" s="56">
        <v>364</v>
      </c>
      <c r="D417" s="56" t="s">
        <v>306</v>
      </c>
      <c r="E417" s="56" t="s">
        <v>13</v>
      </c>
      <c r="F417" s="56" t="s">
        <v>362</v>
      </c>
      <c r="G417" s="56">
        <v>2</v>
      </c>
      <c r="H417" s="48">
        <v>31</v>
      </c>
      <c r="I417" s="56" t="s">
        <v>251</v>
      </c>
      <c r="J417" s="44" t="str">
        <f t="shared" si="8"/>
        <v>INSERT INTO `medical_vacancies` (`id`, `keyOrganization`, `job`, `division`, `bet`, `measures`) VALUES (NULL, 'lipetskaya-crb', 'лаборант', 'поликлиника/стационар', '2', 'ежемесячная денежная компенсация по оплате ЖКХ');</v>
      </c>
    </row>
    <row r="418" spans="1:10" s="4" customFormat="1" ht="19.5" customHeight="1" x14ac:dyDescent="0.2">
      <c r="A418" s="65">
        <v>33</v>
      </c>
      <c r="B418" s="65" t="s">
        <v>197</v>
      </c>
      <c r="C418" s="56">
        <v>365</v>
      </c>
      <c r="D418" s="56" t="s">
        <v>307</v>
      </c>
      <c r="E418" s="56" t="s">
        <v>20</v>
      </c>
      <c r="F418" s="56" t="s">
        <v>115</v>
      </c>
      <c r="G418" s="56">
        <v>3</v>
      </c>
      <c r="H418" s="48">
        <v>63.19</v>
      </c>
      <c r="I418" s="56" t="s">
        <v>256</v>
      </c>
      <c r="J418" s="44" t="str">
        <f t="shared" si="8"/>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19" spans="1:10" s="4" customFormat="1" ht="19.5" customHeight="1" x14ac:dyDescent="0.2">
      <c r="A419" s="65"/>
      <c r="B419" s="65"/>
      <c r="C419" s="56">
        <v>366</v>
      </c>
      <c r="D419" s="56" t="s">
        <v>307</v>
      </c>
      <c r="E419" s="56" t="s">
        <v>7</v>
      </c>
      <c r="F419" s="56" t="s">
        <v>115</v>
      </c>
      <c r="G419" s="56">
        <v>1</v>
      </c>
      <c r="H419" s="48">
        <v>51.88</v>
      </c>
      <c r="I419" s="56" t="s">
        <v>254</v>
      </c>
      <c r="J419" s="44" t="str">
        <f t="shared" si="8"/>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row>
    <row r="420" spans="1:10" s="4" customFormat="1" ht="19.5" customHeight="1" x14ac:dyDescent="0.2">
      <c r="A420" s="65"/>
      <c r="B420" s="65"/>
      <c r="C420" s="56">
        <v>367</v>
      </c>
      <c r="D420" s="56" t="s">
        <v>307</v>
      </c>
      <c r="E420" s="56" t="s">
        <v>55</v>
      </c>
      <c r="F420" s="56" t="s">
        <v>115</v>
      </c>
      <c r="G420" s="56">
        <v>1</v>
      </c>
      <c r="H420" s="48">
        <v>56.79</v>
      </c>
      <c r="I420" s="56" t="s">
        <v>254</v>
      </c>
      <c r="J420" s="44" t="str">
        <f t="shared" si="8"/>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row>
    <row r="421" spans="1:10" s="4" customFormat="1" ht="19.5" customHeight="1" x14ac:dyDescent="0.2">
      <c r="A421" s="65"/>
      <c r="B421" s="65"/>
      <c r="C421" s="56">
        <v>368</v>
      </c>
      <c r="D421" s="56" t="s">
        <v>307</v>
      </c>
      <c r="E421" s="56" t="s">
        <v>9</v>
      </c>
      <c r="F421" s="56" t="s">
        <v>115</v>
      </c>
      <c r="G421" s="56">
        <v>1</v>
      </c>
      <c r="H421" s="48">
        <v>51.88</v>
      </c>
      <c r="I421" s="56" t="s">
        <v>265</v>
      </c>
      <c r="J421" s="44" t="str">
        <f t="shared" si="8"/>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row>
    <row r="422" spans="1:10" s="4" customFormat="1" ht="19.5" customHeight="1" x14ac:dyDescent="0.2">
      <c r="A422" s="65"/>
      <c r="B422" s="65"/>
      <c r="C422" s="56">
        <v>369</v>
      </c>
      <c r="D422" s="56" t="s">
        <v>307</v>
      </c>
      <c r="E422" s="56" t="s">
        <v>535</v>
      </c>
      <c r="F422" s="56" t="s">
        <v>115</v>
      </c>
      <c r="G422" s="56">
        <v>2</v>
      </c>
      <c r="H422" s="48">
        <v>53.8</v>
      </c>
      <c r="I422" s="56" t="s">
        <v>254</v>
      </c>
      <c r="J422" s="44" t="str">
        <f t="shared" si="8"/>
        <v>INSERT INTO `medical_vacancies` (`id`, `keyOrganization`, `job`, `division`, `bet`, `measures`) VALUES (NULL, 'stanovlanskaya-crb', 'врач-хирург (детский)', 'поликлиника', '2', 'ежемесячная денежная компенсация за наем (поднаем) жилых помещений, ежемесячная денежная компенсация по оплате ЖКХ');</v>
      </c>
    </row>
    <row r="423" spans="1:10" s="4" customFormat="1" ht="19.5" customHeight="1" x14ac:dyDescent="0.2">
      <c r="A423" s="65"/>
      <c r="B423" s="65"/>
      <c r="C423" s="56">
        <v>370</v>
      </c>
      <c r="D423" s="56" t="s">
        <v>307</v>
      </c>
      <c r="E423" s="56" t="s">
        <v>37</v>
      </c>
      <c r="F423" s="56" t="s">
        <v>171</v>
      </c>
      <c r="G423" s="56">
        <v>2</v>
      </c>
      <c r="H423" s="48">
        <v>63.19</v>
      </c>
      <c r="I423" s="56" t="s">
        <v>256</v>
      </c>
      <c r="J423" s="44" t="str">
        <f t="shared" si="8"/>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24" spans="1:10" s="4" customFormat="1" ht="19.5" customHeight="1" x14ac:dyDescent="0.2">
      <c r="A424" s="65"/>
      <c r="B424" s="65"/>
      <c r="C424" s="56"/>
      <c r="D424" s="56"/>
      <c r="E424" s="56" t="s">
        <v>26</v>
      </c>
      <c r="F424" s="56" t="s">
        <v>115</v>
      </c>
      <c r="G424" s="56">
        <v>1</v>
      </c>
      <c r="H424" s="48">
        <v>53.8</v>
      </c>
      <c r="I424" s="56" t="s">
        <v>265</v>
      </c>
      <c r="J424" s="56"/>
    </row>
    <row r="425" spans="1:10" s="4" customFormat="1" ht="19.5" customHeight="1" x14ac:dyDescent="0.2">
      <c r="A425" s="65"/>
      <c r="B425" s="65"/>
      <c r="C425" s="56"/>
      <c r="D425" s="56"/>
      <c r="E425" s="56" t="s">
        <v>27</v>
      </c>
      <c r="F425" s="56" t="s">
        <v>115</v>
      </c>
      <c r="G425" s="56">
        <v>1</v>
      </c>
      <c r="H425" s="48">
        <v>53.8</v>
      </c>
      <c r="I425" s="56" t="s">
        <v>265</v>
      </c>
      <c r="J425" s="56"/>
    </row>
    <row r="426" spans="1:10" s="4" customFormat="1" ht="19.5" customHeight="1" x14ac:dyDescent="0.2">
      <c r="A426" s="65"/>
      <c r="B426" s="65"/>
      <c r="C426" s="56">
        <v>371</v>
      </c>
      <c r="D426" s="56" t="s">
        <v>307</v>
      </c>
      <c r="E426" s="56" t="s">
        <v>6</v>
      </c>
      <c r="F426" s="56" t="s">
        <v>116</v>
      </c>
      <c r="G426" s="56">
        <v>1</v>
      </c>
      <c r="H426" s="48">
        <v>53.8</v>
      </c>
      <c r="I426" s="56" t="s">
        <v>254</v>
      </c>
      <c r="J426" s="44" t="str">
        <f t="shared" si="8"/>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row>
    <row r="427" spans="1:10" s="4" customFormat="1" ht="19.5" customHeight="1" x14ac:dyDescent="0.25">
      <c r="A427" s="65"/>
      <c r="B427" s="65"/>
      <c r="C427" s="56">
        <v>372</v>
      </c>
      <c r="D427" s="56" t="s">
        <v>307</v>
      </c>
      <c r="E427" s="5" t="s">
        <v>16</v>
      </c>
      <c r="F427" s="5" t="s">
        <v>115</v>
      </c>
      <c r="G427" s="5">
        <v>1</v>
      </c>
      <c r="H427" s="11">
        <v>63.19</v>
      </c>
      <c r="I427" s="56" t="s">
        <v>256</v>
      </c>
      <c r="J427" s="44" t="str">
        <f>CONCATENATE("INSERT INTO `medical_vacancies` (`id`, `keyOrganization`, `job`, `division`, `bet`, `measures`) VALUES (NULL, ","'",D427,"', '",E430,"', ","'",F430,"', ","'",G430,"', ","'",I430,"');")</f>
        <v>INSERT INTO `medical_vacancies` (`id`, `keyOrganization`, `job`, `division`, `bet`, `measures`) VALUES (NULL, 'stanovlanskaya-crb', 'заведующий ФАП-фельдшер', 'фельдерско-акушерский пункт', '2', 'единовременная выплата для улучшения бытовых условий, ежемесячная денежная компенсация по оплате ЖКХ');</v>
      </c>
    </row>
    <row r="428" spans="1:10" s="4" customFormat="1" ht="19.5" customHeight="1" x14ac:dyDescent="0.25">
      <c r="A428" s="65"/>
      <c r="B428" s="65"/>
      <c r="C428" s="56"/>
      <c r="D428" s="56"/>
      <c r="E428" s="5" t="s">
        <v>82</v>
      </c>
      <c r="F428" s="5" t="s">
        <v>115</v>
      </c>
      <c r="G428" s="5">
        <v>1</v>
      </c>
      <c r="H428" s="11">
        <v>32.96</v>
      </c>
      <c r="I428" s="56"/>
      <c r="J428" s="56"/>
    </row>
    <row r="429" spans="1:10" s="4" customFormat="1" ht="25.5" customHeight="1" x14ac:dyDescent="0.25">
      <c r="A429" s="65"/>
      <c r="B429" s="65"/>
      <c r="C429" s="56"/>
      <c r="D429" s="56"/>
      <c r="E429" s="5" t="s">
        <v>536</v>
      </c>
      <c r="F429" s="5" t="s">
        <v>115</v>
      </c>
      <c r="G429" s="5">
        <v>2</v>
      </c>
      <c r="H429" s="11">
        <v>34.28</v>
      </c>
      <c r="I429" s="56"/>
      <c r="J429" s="56"/>
    </row>
    <row r="430" spans="1:10" s="4" customFormat="1" ht="19.5" customHeight="1" x14ac:dyDescent="0.2">
      <c r="A430" s="65"/>
      <c r="B430" s="65"/>
      <c r="C430" s="56"/>
      <c r="D430" s="56"/>
      <c r="E430" s="56" t="s">
        <v>34</v>
      </c>
      <c r="F430" s="56" t="s">
        <v>338</v>
      </c>
      <c r="G430" s="56">
        <v>2</v>
      </c>
      <c r="H430" s="48">
        <v>43.35</v>
      </c>
      <c r="I430" s="56" t="s">
        <v>255</v>
      </c>
      <c r="J430" s="56"/>
    </row>
    <row r="431" spans="1:10" s="4" customFormat="1" ht="19.5" customHeight="1" x14ac:dyDescent="0.2">
      <c r="A431" s="65"/>
      <c r="B431" s="65"/>
      <c r="C431" s="56">
        <v>373</v>
      </c>
      <c r="D431" s="56" t="s">
        <v>307</v>
      </c>
      <c r="E431" s="56" t="s">
        <v>172</v>
      </c>
      <c r="F431" s="56" t="s">
        <v>534</v>
      </c>
      <c r="G431" s="56">
        <v>1</v>
      </c>
      <c r="H431" s="48">
        <v>32.96</v>
      </c>
      <c r="I431" s="56" t="s">
        <v>251</v>
      </c>
      <c r="J431" s="44" t="str">
        <f>CONCATENATE("INSERT INTO `medical_vacancies` (`id`, `keyOrganization`, `job`, `division`, `bet`, `measures`) VALUES (NULL, ","'",D431,"', '",E431,"', ","'",F431,"', ","'",G431,"', ","'",I431,"');")</f>
        <v>INSERT INTO `medical_vacancies` (`id`, `keyOrganization`, `job`, `division`, `bet`, `measures`) VALUES (NULL, 'stanovlanskaya-crb', 'лаборант отделения ОВП д.Паленка', 'офис ВП', '1', 'ежемесячная денежная компенсация по оплате ЖКХ');</v>
      </c>
    </row>
    <row r="432" spans="1:10" s="4" customFormat="1" ht="19.5" customHeight="1" x14ac:dyDescent="0.2">
      <c r="A432" s="65"/>
      <c r="B432" s="65"/>
      <c r="C432" s="56">
        <v>374</v>
      </c>
      <c r="D432" s="56" t="s">
        <v>307</v>
      </c>
      <c r="E432" s="56" t="s">
        <v>177</v>
      </c>
      <c r="F432" s="56" t="s">
        <v>171</v>
      </c>
      <c r="G432" s="56">
        <v>2</v>
      </c>
      <c r="H432" s="48">
        <v>39.36</v>
      </c>
      <c r="I432" s="56" t="s">
        <v>251</v>
      </c>
      <c r="J432" s="44" t="e">
        <f>CONCATENATE("INSERT INTO `medical_vacancies` (`id`, `keyOrganization`, `job`, `division`, `bet`, `measures`) VALUES (NULL, ","'",D432,"', '",#REF!,"', ","'",#REF!,"', ","'",#REF!,"', ","'",#REF!,"');")</f>
        <v>#REF!</v>
      </c>
    </row>
    <row r="433" spans="1:10" s="4" customFormat="1" ht="19.5" customHeight="1" x14ac:dyDescent="0.25">
      <c r="A433" s="65"/>
      <c r="B433" s="65"/>
      <c r="C433" s="56">
        <v>375</v>
      </c>
      <c r="D433" s="56" t="s">
        <v>307</v>
      </c>
      <c r="J433" s="44" t="str">
        <f>CONCATENATE("INSERT INTO `medical_vacancies` (`id`, `keyOrganization`, `job`, `division`, `bet`, `measures`) VALUES (NULL, ","'",D433,"', '",E432,"', ","'",F432,"', ","'",G432,"', ","'",I432,"');")</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row>
    <row r="434" spans="1:10" s="4" customFormat="1" ht="19.5" customHeight="1" x14ac:dyDescent="0.2">
      <c r="A434" s="65">
        <v>34</v>
      </c>
      <c r="B434" s="65" t="s">
        <v>130</v>
      </c>
      <c r="C434" s="56">
        <v>376</v>
      </c>
      <c r="D434" s="56" t="s">
        <v>308</v>
      </c>
      <c r="E434" s="56" t="s">
        <v>8</v>
      </c>
      <c r="F434" s="56" t="s">
        <v>115</v>
      </c>
      <c r="G434" s="56">
        <v>1</v>
      </c>
      <c r="H434" s="48">
        <v>65.47</v>
      </c>
      <c r="I434" s="56" t="s">
        <v>256</v>
      </c>
      <c r="J434" s="44" t="str">
        <f t="shared" si="8"/>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35" spans="1:10" s="4" customFormat="1" ht="19.5" customHeight="1" x14ac:dyDescent="0.2">
      <c r="A435" s="65"/>
      <c r="B435" s="65"/>
      <c r="C435" s="56">
        <v>377</v>
      </c>
      <c r="D435" s="56" t="s">
        <v>308</v>
      </c>
      <c r="E435" s="56" t="s">
        <v>23</v>
      </c>
      <c r="F435" s="56" t="s">
        <v>116</v>
      </c>
      <c r="G435" s="56">
        <v>2</v>
      </c>
      <c r="H435" s="48">
        <v>85.35</v>
      </c>
      <c r="I435" s="56" t="s">
        <v>256</v>
      </c>
      <c r="J435" s="44" t="str">
        <f t="shared" si="8"/>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36" spans="1:10" s="4" customFormat="1" ht="19.5" customHeight="1" x14ac:dyDescent="0.2">
      <c r="A436" s="65"/>
      <c r="B436" s="65"/>
      <c r="C436" s="56">
        <v>378</v>
      </c>
      <c r="D436" s="56" t="s">
        <v>308</v>
      </c>
      <c r="E436" s="56" t="s">
        <v>31</v>
      </c>
      <c r="F436" s="56" t="s">
        <v>116</v>
      </c>
      <c r="G436" s="56">
        <v>1</v>
      </c>
      <c r="H436" s="48">
        <v>85.35</v>
      </c>
      <c r="I436" s="56" t="s">
        <v>254</v>
      </c>
      <c r="J436" s="44" t="str">
        <f t="shared" si="8"/>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row>
    <row r="437" spans="1:10" s="4" customFormat="1" ht="19.5" customHeight="1" x14ac:dyDescent="0.2">
      <c r="A437" s="65"/>
      <c r="B437" s="65"/>
      <c r="C437" s="56">
        <v>379</v>
      </c>
      <c r="D437" s="56" t="s">
        <v>308</v>
      </c>
      <c r="E437" s="56" t="s">
        <v>59</v>
      </c>
      <c r="F437" s="56" t="s">
        <v>115</v>
      </c>
      <c r="G437" s="56">
        <v>1</v>
      </c>
      <c r="H437" s="48">
        <v>65.47</v>
      </c>
      <c r="I437" s="56" t="s">
        <v>254</v>
      </c>
      <c r="J437" s="44" t="str">
        <f t="shared" si="8"/>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row>
    <row r="438" spans="1:10" s="4" customFormat="1" ht="19.5" customHeight="1" x14ac:dyDescent="0.2">
      <c r="A438" s="65"/>
      <c r="B438" s="65"/>
      <c r="C438" s="56">
        <v>380</v>
      </c>
      <c r="D438" s="56" t="s">
        <v>308</v>
      </c>
      <c r="E438" s="56" t="s">
        <v>74</v>
      </c>
      <c r="F438" s="56" t="s">
        <v>115</v>
      </c>
      <c r="G438" s="56">
        <v>1</v>
      </c>
      <c r="H438" s="48">
        <v>65.47</v>
      </c>
      <c r="I438" s="56" t="s">
        <v>258</v>
      </c>
      <c r="J438" s="44" t="str">
        <f t="shared" si="8"/>
        <v>INSERT INTO `medical_vacancies` (`id`, `keyOrganization`, `job`, `division`, `bet`, `measures`) VALUES (NULL, 'terbunskaya-crb',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row>
    <row r="439" spans="1:10" s="4" customFormat="1" ht="19.5" customHeight="1" x14ac:dyDescent="0.2">
      <c r="A439" s="65"/>
      <c r="B439" s="65"/>
      <c r="C439" s="56">
        <v>382</v>
      </c>
      <c r="D439" s="56" t="s">
        <v>308</v>
      </c>
      <c r="E439" s="56" t="s">
        <v>47</v>
      </c>
      <c r="F439" s="56" t="s">
        <v>115</v>
      </c>
      <c r="G439" s="56">
        <v>1</v>
      </c>
      <c r="H439" s="48">
        <v>65.47</v>
      </c>
      <c r="I439" s="56" t="s">
        <v>254</v>
      </c>
      <c r="J439" s="44" t="str">
        <f t="shared" si="8"/>
        <v>INSERT INTO `medical_vacancies` (`id`, `keyOrganization`, `job`, `division`, `bet`, `measures`) VALUES (NULL, 'terbunskaya-crb', 'врач-бактериолог', 'поликлиника', '1', 'ежемесячная денежная компенсация за наем (поднаем) жилых помещений, ежемесячная денежная компенсация по оплате ЖКХ');</v>
      </c>
    </row>
    <row r="440" spans="1:10" s="4" customFormat="1" ht="19.5" customHeight="1" x14ac:dyDescent="0.2">
      <c r="A440" s="65"/>
      <c r="B440" s="65"/>
      <c r="C440" s="56">
        <v>383</v>
      </c>
      <c r="D440" s="56" t="s">
        <v>308</v>
      </c>
      <c r="E440" s="56" t="s">
        <v>233</v>
      </c>
      <c r="F440" s="56" t="s">
        <v>115</v>
      </c>
      <c r="G440" s="56">
        <v>1</v>
      </c>
      <c r="H440" s="48">
        <v>76.055899999999994</v>
      </c>
      <c r="I440" s="56" t="s">
        <v>254</v>
      </c>
      <c r="J440" s="44" t="str">
        <f t="shared" ref="J440:J491" si="9">CONCATENATE("INSERT INTO `medical_vacancies` (`id`, `keyOrganization`, `job`, `division`, `bet`, `measures`) VALUES (NULL, ","'",D440,"', '",E440,"', ","'",F440,"', ","'",G440,"', ","'",I440,"');")</f>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row>
    <row r="441" spans="1:10" s="4" customFormat="1" ht="19.5" customHeight="1" x14ac:dyDescent="0.2">
      <c r="A441" s="65"/>
      <c r="B441" s="65"/>
      <c r="C441" s="56">
        <v>384</v>
      </c>
      <c r="D441" s="56" t="s">
        <v>308</v>
      </c>
      <c r="E441" s="56" t="s">
        <v>3</v>
      </c>
      <c r="F441" s="56" t="s">
        <v>115</v>
      </c>
      <c r="G441" s="56">
        <v>1</v>
      </c>
      <c r="H441" s="48">
        <v>65.47</v>
      </c>
      <c r="I441" s="56" t="s">
        <v>254</v>
      </c>
      <c r="J441" s="44" t="str">
        <f t="shared" si="9"/>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row>
    <row r="442" spans="1:10" s="4" customFormat="1" ht="19.5" customHeight="1" x14ac:dyDescent="0.2">
      <c r="A442" s="65"/>
      <c r="B442" s="65"/>
      <c r="C442" s="56">
        <v>385</v>
      </c>
      <c r="D442" s="56" t="s">
        <v>308</v>
      </c>
      <c r="E442" s="56" t="s">
        <v>55</v>
      </c>
      <c r="F442" s="56" t="s">
        <v>115</v>
      </c>
      <c r="G442" s="56">
        <v>1</v>
      </c>
      <c r="H442" s="48">
        <v>65.47</v>
      </c>
      <c r="I442" s="56" t="s">
        <v>254</v>
      </c>
      <c r="J442" s="44" t="str">
        <f t="shared" si="9"/>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row>
    <row r="443" spans="1:10" s="4" customFormat="1" ht="19.5" customHeight="1" x14ac:dyDescent="0.2">
      <c r="A443" s="65"/>
      <c r="B443" s="65"/>
      <c r="C443" s="56">
        <v>387</v>
      </c>
      <c r="D443" s="56" t="s">
        <v>308</v>
      </c>
      <c r="E443" s="56" t="s">
        <v>14</v>
      </c>
      <c r="F443" s="56" t="s">
        <v>115</v>
      </c>
      <c r="G443" s="56">
        <v>1</v>
      </c>
      <c r="H443" s="48">
        <v>65.47</v>
      </c>
      <c r="I443" s="56" t="s">
        <v>254</v>
      </c>
      <c r="J443" s="44" t="str">
        <f t="shared" si="9"/>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row>
    <row r="444" spans="1:10" s="4" customFormat="1" ht="19.5" customHeight="1" x14ac:dyDescent="0.2">
      <c r="A444" s="65"/>
      <c r="B444" s="65"/>
      <c r="C444" s="56">
        <v>388</v>
      </c>
      <c r="D444" s="56" t="s">
        <v>308</v>
      </c>
      <c r="E444" s="56" t="s">
        <v>16</v>
      </c>
      <c r="F444" s="56" t="s">
        <v>115</v>
      </c>
      <c r="G444" s="56">
        <v>1</v>
      </c>
      <c r="H444" s="48">
        <v>86.26</v>
      </c>
      <c r="I444" s="56" t="s">
        <v>256</v>
      </c>
      <c r="J444" s="44" t="str">
        <f t="shared" si="9"/>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45" spans="1:10" s="4" customFormat="1" ht="19.5" customHeight="1" x14ac:dyDescent="0.2">
      <c r="A445" s="65"/>
      <c r="B445" s="65"/>
      <c r="C445" s="56">
        <v>392</v>
      </c>
      <c r="D445" s="56" t="s">
        <v>308</v>
      </c>
      <c r="E445" s="56" t="s">
        <v>62</v>
      </c>
      <c r="F445" s="56" t="s">
        <v>142</v>
      </c>
      <c r="G445" s="56">
        <v>2</v>
      </c>
      <c r="H445" s="48">
        <v>36</v>
      </c>
      <c r="I445" s="56" t="s">
        <v>272</v>
      </c>
      <c r="J445" s="44" t="str">
        <f t="shared" si="9"/>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row>
    <row r="446" spans="1:10" s="4" customFormat="1" ht="19.5" customHeight="1" x14ac:dyDescent="0.2">
      <c r="A446" s="65"/>
      <c r="B446" s="65"/>
      <c r="C446" s="56">
        <v>397</v>
      </c>
      <c r="D446" s="56" t="s">
        <v>308</v>
      </c>
      <c r="E446" s="56" t="s">
        <v>85</v>
      </c>
      <c r="F446" s="56" t="s">
        <v>179</v>
      </c>
      <c r="G446" s="56">
        <v>1</v>
      </c>
      <c r="H446" s="48">
        <v>34.479999999999997</v>
      </c>
      <c r="I446" s="56" t="s">
        <v>251</v>
      </c>
      <c r="J446" s="44" t="str">
        <f t="shared" si="9"/>
        <v>INSERT INTO `medical_vacancies` (`id`, `keyOrganization`, `job`, `division`, `bet`, `measures`) VALUES (NULL, 'terbunskaya-crb', 'фельдшер-лаборант', 'клинико-диагностическая лаборатория', '1', 'ежемесячная денежная компенсация по оплате ЖКХ');</v>
      </c>
    </row>
    <row r="447" spans="1:10" s="4" customFormat="1" ht="19.5" customHeight="1" x14ac:dyDescent="0.2">
      <c r="A447" s="65"/>
      <c r="B447" s="65"/>
      <c r="C447" s="56">
        <v>399</v>
      </c>
      <c r="D447" s="56" t="s">
        <v>308</v>
      </c>
      <c r="E447" s="56" t="s">
        <v>39</v>
      </c>
      <c r="F447" s="56" t="s">
        <v>116</v>
      </c>
      <c r="G447" s="56">
        <v>2</v>
      </c>
      <c r="H447" s="48">
        <v>39</v>
      </c>
      <c r="I447" s="56" t="s">
        <v>251</v>
      </c>
      <c r="J447" s="44" t="str">
        <f t="shared" si="9"/>
        <v>INSERT INTO `medical_vacancies` (`id`, `keyOrganization`, `job`, `division`, `bet`, `measures`) VALUES (NULL, 'terbunskaya-crb', 'медицинская сестра-анестезист', 'стационар', '2', 'ежемесячная денежная компенсация по оплате ЖКХ');</v>
      </c>
    </row>
    <row r="448" spans="1:10" s="4" customFormat="1" ht="19.5" customHeight="1" x14ac:dyDescent="0.2">
      <c r="A448" s="65">
        <v>35</v>
      </c>
      <c r="B448" s="65" t="s">
        <v>169</v>
      </c>
      <c r="C448" s="56">
        <v>402</v>
      </c>
      <c r="D448" s="56" t="s">
        <v>309</v>
      </c>
      <c r="E448" s="56" t="s">
        <v>37</v>
      </c>
      <c r="F448" s="56" t="s">
        <v>140</v>
      </c>
      <c r="G448" s="56">
        <v>2</v>
      </c>
      <c r="H448" s="48">
        <v>51</v>
      </c>
      <c r="I448" s="56" t="s">
        <v>266</v>
      </c>
      <c r="J448" s="44" t="str">
        <f t="shared" si="9"/>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49" spans="1:10" s="4" customFormat="1" ht="19.5" customHeight="1" x14ac:dyDescent="0.2">
      <c r="A449" s="65"/>
      <c r="B449" s="65"/>
      <c r="C449" s="56">
        <v>403</v>
      </c>
      <c r="D449" s="56" t="s">
        <v>309</v>
      </c>
      <c r="E449" s="56" t="s">
        <v>21</v>
      </c>
      <c r="F449" s="56" t="s">
        <v>115</v>
      </c>
      <c r="G449" s="56">
        <v>1</v>
      </c>
      <c r="H449" s="48">
        <v>50</v>
      </c>
      <c r="I449" s="56" t="s">
        <v>254</v>
      </c>
      <c r="J449" s="44" t="str">
        <f t="shared" si="9"/>
        <v>INSERT INTO `medical_vacancies` (`id`, `keyOrganization`, `job`, `division`, `bet`, `measures`) VALUES (NULL, 'usman-crb',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450" spans="1:10" s="4" customFormat="1" ht="19.5" customHeight="1" x14ac:dyDescent="0.2">
      <c r="A450" s="65"/>
      <c r="B450" s="65"/>
      <c r="C450" s="56">
        <v>404</v>
      </c>
      <c r="D450" s="56" t="s">
        <v>309</v>
      </c>
      <c r="E450" s="56" t="s">
        <v>4</v>
      </c>
      <c r="F450" s="56" t="s">
        <v>115</v>
      </c>
      <c r="G450" s="56">
        <v>1</v>
      </c>
      <c r="H450" s="48">
        <v>48</v>
      </c>
      <c r="I450" s="56" t="s">
        <v>256</v>
      </c>
      <c r="J450" s="44" t="str">
        <f t="shared" si="9"/>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51" spans="1:10" s="4" customFormat="1" ht="19.5" customHeight="1" x14ac:dyDescent="0.2">
      <c r="A451" s="65"/>
      <c r="B451" s="65"/>
      <c r="C451" s="56">
        <v>405</v>
      </c>
      <c r="D451" s="56" t="s">
        <v>309</v>
      </c>
      <c r="E451" s="56" t="s">
        <v>24</v>
      </c>
      <c r="F451" s="56" t="s">
        <v>115</v>
      </c>
      <c r="G451" s="56">
        <v>1</v>
      </c>
      <c r="H451" s="48">
        <v>43</v>
      </c>
      <c r="I451" s="56" t="s">
        <v>254</v>
      </c>
      <c r="J451" s="44" t="str">
        <f t="shared" si="9"/>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row>
    <row r="452" spans="1:10" s="4" customFormat="1" ht="19.5" customHeight="1" x14ac:dyDescent="0.2">
      <c r="A452" s="65"/>
      <c r="B452" s="65"/>
      <c r="C452" s="56">
        <v>406</v>
      </c>
      <c r="D452" s="56" t="s">
        <v>309</v>
      </c>
      <c r="E452" s="56" t="s">
        <v>27</v>
      </c>
      <c r="F452" s="56" t="s">
        <v>115</v>
      </c>
      <c r="G452" s="56">
        <v>1</v>
      </c>
      <c r="H452" s="48">
        <v>43</v>
      </c>
      <c r="I452" s="56" t="s">
        <v>254</v>
      </c>
      <c r="J452" s="44" t="str">
        <f t="shared" si="9"/>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row>
    <row r="453" spans="1:10" s="4" customFormat="1" ht="19.5" customHeight="1" x14ac:dyDescent="0.2">
      <c r="A453" s="65"/>
      <c r="B453" s="65"/>
      <c r="C453" s="56">
        <v>407</v>
      </c>
      <c r="D453" s="56" t="s">
        <v>309</v>
      </c>
      <c r="E453" s="56" t="s">
        <v>9</v>
      </c>
      <c r="F453" s="56" t="s">
        <v>115</v>
      </c>
      <c r="G453" s="56">
        <v>1</v>
      </c>
      <c r="H453" s="48">
        <v>43</v>
      </c>
      <c r="I453" s="56" t="s">
        <v>254</v>
      </c>
      <c r="J453" s="44" t="str">
        <f t="shared" si="9"/>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row>
    <row r="454" spans="1:10" s="4" customFormat="1" ht="19.5" customHeight="1" x14ac:dyDescent="0.2">
      <c r="A454" s="65"/>
      <c r="B454" s="65"/>
      <c r="C454" s="56">
        <v>408</v>
      </c>
      <c r="D454" s="56" t="s">
        <v>309</v>
      </c>
      <c r="E454" s="56" t="s">
        <v>20</v>
      </c>
      <c r="F454" s="56" t="s">
        <v>115</v>
      </c>
      <c r="G454" s="56">
        <v>1</v>
      </c>
      <c r="H454" s="48">
        <v>51</v>
      </c>
      <c r="I454" s="56" t="s">
        <v>256</v>
      </c>
      <c r="J454" s="44" t="str">
        <f t="shared" si="9"/>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55" spans="1:10" s="4" customFormat="1" ht="19.5" customHeight="1" x14ac:dyDescent="0.2">
      <c r="A455" s="65"/>
      <c r="B455" s="65"/>
      <c r="C455" s="56">
        <v>409</v>
      </c>
      <c r="D455" s="56" t="s">
        <v>309</v>
      </c>
      <c r="E455" s="56" t="s">
        <v>54</v>
      </c>
      <c r="F455" s="56" t="s">
        <v>115</v>
      </c>
      <c r="G455" s="56">
        <v>1</v>
      </c>
      <c r="H455" s="48">
        <v>43</v>
      </c>
      <c r="I455" s="56" t="s">
        <v>254</v>
      </c>
      <c r="J455" s="44" t="str">
        <f t="shared" si="9"/>
        <v>INSERT INTO `medical_vacancies` (`id`, `keyOrganization`, `job`, `division`, `bet`, `measures`) VALUES (NULL, 'usman-crb',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row>
    <row r="456" spans="1:10" s="4" customFormat="1" ht="19.5" customHeight="1" x14ac:dyDescent="0.2">
      <c r="A456" s="65"/>
      <c r="B456" s="65"/>
      <c r="C456" s="56">
        <v>410</v>
      </c>
      <c r="D456" s="56" t="s">
        <v>309</v>
      </c>
      <c r="E456" s="56" t="s">
        <v>3</v>
      </c>
      <c r="F456" s="56" t="s">
        <v>115</v>
      </c>
      <c r="G456" s="56">
        <v>1</v>
      </c>
      <c r="H456" s="48">
        <v>43</v>
      </c>
      <c r="I456" s="56" t="s">
        <v>254</v>
      </c>
      <c r="J456" s="44" t="str">
        <f t="shared" si="9"/>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row>
    <row r="457" spans="1:10" s="4" customFormat="1" ht="19.5" customHeight="1" x14ac:dyDescent="0.2">
      <c r="A457" s="65"/>
      <c r="B457" s="65"/>
      <c r="C457" s="56">
        <v>411</v>
      </c>
      <c r="D457" s="56" t="s">
        <v>309</v>
      </c>
      <c r="E457" s="56" t="s">
        <v>31</v>
      </c>
      <c r="F457" s="56" t="s">
        <v>116</v>
      </c>
      <c r="G457" s="56">
        <v>1</v>
      </c>
      <c r="H457" s="48">
        <v>50</v>
      </c>
      <c r="I457" s="56" t="s">
        <v>254</v>
      </c>
      <c r="J457" s="44" t="str">
        <f t="shared" si="9"/>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row>
    <row r="458" spans="1:10" s="4" customFormat="1" ht="19.5" customHeight="1" x14ac:dyDescent="0.2">
      <c r="A458" s="65"/>
      <c r="B458" s="65"/>
      <c r="C458" s="56">
        <v>412</v>
      </c>
      <c r="D458" s="56" t="s">
        <v>309</v>
      </c>
      <c r="E458" s="56" t="s">
        <v>14</v>
      </c>
      <c r="F458" s="56" t="s">
        <v>134</v>
      </c>
      <c r="G458" s="56">
        <v>1</v>
      </c>
      <c r="H458" s="48">
        <v>43</v>
      </c>
      <c r="I458" s="56" t="s">
        <v>272</v>
      </c>
      <c r="J458" s="44" t="str">
        <f t="shared" si="9"/>
        <v>INSERT INTO `medical_vacancies` (`id`, `keyOrganization`, `job`, `division`, `bet`, `measures`) VALUES (NULL, 'usman-crb', 'врач-рентгенолог', 'отделение лучевой диагностики',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row>
    <row r="459" spans="1:10" s="4" customFormat="1" ht="19.5" customHeight="1" x14ac:dyDescent="0.2">
      <c r="A459" s="65"/>
      <c r="B459" s="65"/>
      <c r="C459" s="56">
        <v>413</v>
      </c>
      <c r="D459" s="56" t="s">
        <v>309</v>
      </c>
      <c r="E459" s="56" t="s">
        <v>39</v>
      </c>
      <c r="F459" s="56" t="s">
        <v>116</v>
      </c>
      <c r="G459" s="56">
        <v>2</v>
      </c>
      <c r="H459" s="48">
        <v>20</v>
      </c>
      <c r="I459" s="56" t="s">
        <v>251</v>
      </c>
      <c r="J459" s="44" t="str">
        <f t="shared" si="9"/>
        <v>INSERT INTO `medical_vacancies` (`id`, `keyOrganization`, `job`, `division`, `bet`, `measures`) VALUES (NULL, 'usman-crb', 'медицинская сестра-анестезист', 'стационар', '2', 'ежемесячная денежная компенсация по оплате ЖКХ');</v>
      </c>
    </row>
    <row r="460" spans="1:10" s="4" customFormat="1" ht="19.5" customHeight="1" x14ac:dyDescent="0.2">
      <c r="A460" s="65"/>
      <c r="B460" s="65"/>
      <c r="C460" s="56">
        <v>415</v>
      </c>
      <c r="D460" s="56" t="s">
        <v>309</v>
      </c>
      <c r="E460" s="56" t="s">
        <v>25</v>
      </c>
      <c r="F460" s="56" t="s">
        <v>115</v>
      </c>
      <c r="G460" s="56">
        <v>6</v>
      </c>
      <c r="H460" s="48">
        <v>25</v>
      </c>
      <c r="I460" s="56" t="s">
        <v>251</v>
      </c>
      <c r="J460" s="44" t="str">
        <f t="shared" si="9"/>
        <v>INSERT INTO `medical_vacancies` (`id`, `keyOrganization`, `job`, `division`, `bet`, `measures`) VALUES (NULL, 'usman-crb', 'медицинский лабораторный техник', 'поликлиника', '6', 'ежемесячная денежная компенсация по оплате ЖКХ');</v>
      </c>
    </row>
    <row r="461" spans="1:10" s="4" customFormat="1" ht="19.5" customHeight="1" x14ac:dyDescent="0.2">
      <c r="A461" s="65">
        <v>36</v>
      </c>
      <c r="B461" s="65" t="s">
        <v>108</v>
      </c>
      <c r="C461" s="56">
        <v>416</v>
      </c>
      <c r="D461" s="56" t="s">
        <v>310</v>
      </c>
      <c r="E461" s="56" t="s">
        <v>21</v>
      </c>
      <c r="F461" s="56" t="s">
        <v>115</v>
      </c>
      <c r="G461" s="56">
        <v>1</v>
      </c>
      <c r="H461" s="48">
        <v>43</v>
      </c>
      <c r="I461" s="56" t="s">
        <v>254</v>
      </c>
      <c r="J461" s="44" t="str">
        <f t="shared" si="9"/>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row>
    <row r="462" spans="1:10" s="4" customFormat="1" ht="19.5" customHeight="1" x14ac:dyDescent="0.2">
      <c r="A462" s="65"/>
      <c r="B462" s="65"/>
      <c r="C462" s="56">
        <v>417</v>
      </c>
      <c r="D462" s="56" t="s">
        <v>310</v>
      </c>
      <c r="E462" s="56" t="s">
        <v>20</v>
      </c>
      <c r="F462" s="56" t="s">
        <v>115</v>
      </c>
      <c r="G462" s="56">
        <v>2</v>
      </c>
      <c r="H462" s="48">
        <v>57</v>
      </c>
      <c r="I462" s="56" t="s">
        <v>256</v>
      </c>
      <c r="J462" s="44" t="str">
        <f t="shared" si="9"/>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63" spans="1:10" s="4" customFormat="1" ht="19.5" customHeight="1" x14ac:dyDescent="0.2">
      <c r="A463" s="65"/>
      <c r="B463" s="65"/>
      <c r="C463" s="56">
        <v>418</v>
      </c>
      <c r="D463" s="56" t="s">
        <v>310</v>
      </c>
      <c r="E463" s="56" t="s">
        <v>16</v>
      </c>
      <c r="F463" s="56" t="s">
        <v>115</v>
      </c>
      <c r="G463" s="56">
        <v>1</v>
      </c>
      <c r="H463" s="48">
        <v>57</v>
      </c>
      <c r="I463" s="56" t="s">
        <v>256</v>
      </c>
      <c r="J463" s="44" t="str">
        <f t="shared" si="9"/>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64" spans="1:10" s="4" customFormat="1" ht="19.5" customHeight="1" x14ac:dyDescent="0.2">
      <c r="A464" s="65"/>
      <c r="B464" s="65"/>
      <c r="C464" s="56">
        <v>419</v>
      </c>
      <c r="D464" s="56" t="s">
        <v>310</v>
      </c>
      <c r="E464" s="56" t="s">
        <v>26</v>
      </c>
      <c r="F464" s="56" t="s">
        <v>115</v>
      </c>
      <c r="G464" s="56">
        <v>1</v>
      </c>
      <c r="H464" s="48">
        <v>43</v>
      </c>
      <c r="I464" s="56" t="s">
        <v>254</v>
      </c>
      <c r="J464" s="44" t="str">
        <f t="shared" si="9"/>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row>
    <row r="465" spans="1:10" s="4" customFormat="1" ht="19.5" customHeight="1" x14ac:dyDescent="0.2">
      <c r="A465" s="65"/>
      <c r="B465" s="65"/>
      <c r="C465" s="56">
        <v>420</v>
      </c>
      <c r="D465" s="56" t="s">
        <v>310</v>
      </c>
      <c r="E465" s="56" t="s">
        <v>200</v>
      </c>
      <c r="F465" s="56" t="s">
        <v>115</v>
      </c>
      <c r="G465" s="56">
        <v>1</v>
      </c>
      <c r="H465" s="48">
        <v>29</v>
      </c>
      <c r="I465" s="56"/>
      <c r="J465" s="44" t="str">
        <f t="shared" si="9"/>
        <v>INSERT INTO `medical_vacancies` (`id`, `keyOrganization`, `job`, `division`, `bet`, `measures`) VALUES (NULL, 'hlevenskaya-crb', 'медицинская сестра участковая ', 'поликлиника', '1', '');</v>
      </c>
    </row>
    <row r="466" spans="1:10" s="4" customFormat="1" ht="19.5" customHeight="1" x14ac:dyDescent="0.2">
      <c r="A466" s="65"/>
      <c r="B466" s="65"/>
      <c r="C466" s="56">
        <v>421</v>
      </c>
      <c r="D466" s="56" t="s">
        <v>310</v>
      </c>
      <c r="E466" s="56" t="s">
        <v>34</v>
      </c>
      <c r="F466" s="56" t="s">
        <v>357</v>
      </c>
      <c r="G466" s="56">
        <v>1</v>
      </c>
      <c r="H466" s="48">
        <v>34</v>
      </c>
      <c r="I466" s="56"/>
      <c r="J466" s="44" t="str">
        <f t="shared" si="9"/>
        <v>INSERT INTO `medical_vacancies` (`id`, `keyOrganization`, `job`, `division`, `bet`, `measures`) VALUES (NULL, 'hlevenskaya-crb', 'заведующий ФАП-фельдшер', 'Нижне-Колыбельский ФАП', '1', '');</v>
      </c>
    </row>
    <row r="467" spans="1:10" s="4" customFormat="1" ht="19.5" customHeight="1" x14ac:dyDescent="0.2">
      <c r="A467" s="65">
        <v>37</v>
      </c>
      <c r="B467" s="65" t="s">
        <v>205</v>
      </c>
      <c r="C467" s="56">
        <v>422</v>
      </c>
      <c r="D467" s="56" t="s">
        <v>311</v>
      </c>
      <c r="E467" s="56" t="s">
        <v>23</v>
      </c>
      <c r="F467" s="56" t="s">
        <v>116</v>
      </c>
      <c r="G467" s="56">
        <v>1</v>
      </c>
      <c r="H467" s="48">
        <v>61.75</v>
      </c>
      <c r="I467" s="56" t="s">
        <v>267</v>
      </c>
      <c r="J467" s="44" t="str">
        <f t="shared" si="9"/>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68" spans="1:10" s="4" customFormat="1" ht="19.5" customHeight="1" x14ac:dyDescent="0.2">
      <c r="A468" s="65"/>
      <c r="B468" s="65"/>
      <c r="C468" s="56">
        <v>423</v>
      </c>
      <c r="D468" s="56" t="s">
        <v>311</v>
      </c>
      <c r="E468" s="56" t="s">
        <v>8</v>
      </c>
      <c r="F468" s="56" t="s">
        <v>115</v>
      </c>
      <c r="G468" s="56">
        <v>1</v>
      </c>
      <c r="H468" s="48">
        <v>61.75</v>
      </c>
      <c r="I468" s="56" t="s">
        <v>267</v>
      </c>
      <c r="J468" s="44" t="str">
        <f t="shared" si="9"/>
        <v>INSERT INTO `medical_vacancies` (`id`, `keyOrganization`, `job`, `division`, `bet`, `measures`) VALUES (NULL, 'chaplygin-crb', 'врач-офтальмолог',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69" spans="1:10" s="4" customFormat="1" ht="19.5" customHeight="1" x14ac:dyDescent="0.2">
      <c r="A469" s="65"/>
      <c r="B469" s="65"/>
      <c r="C469" s="56">
        <v>424</v>
      </c>
      <c r="D469" s="56" t="s">
        <v>311</v>
      </c>
      <c r="E469" s="56" t="s">
        <v>4</v>
      </c>
      <c r="F469" s="56" t="s">
        <v>115</v>
      </c>
      <c r="G469" s="56">
        <v>1</v>
      </c>
      <c r="H469" s="48">
        <v>61.75</v>
      </c>
      <c r="I469" s="56" t="s">
        <v>267</v>
      </c>
      <c r="J469" s="44" t="str">
        <f t="shared" si="9"/>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70" spans="1:10" s="4" customFormat="1" ht="19.5" customHeight="1" x14ac:dyDescent="0.2">
      <c r="A470" s="65"/>
      <c r="B470" s="65"/>
      <c r="C470" s="56">
        <v>425</v>
      </c>
      <c r="D470" s="56" t="s">
        <v>311</v>
      </c>
      <c r="E470" s="56" t="s">
        <v>12</v>
      </c>
      <c r="F470" s="56" t="s">
        <v>115</v>
      </c>
      <c r="G470" s="56">
        <v>1</v>
      </c>
      <c r="H470" s="48">
        <v>61.75</v>
      </c>
      <c r="I470" s="56" t="s">
        <v>254</v>
      </c>
      <c r="J470" s="44" t="str">
        <f t="shared" si="9"/>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row>
    <row r="471" spans="1:10" s="4" customFormat="1" ht="19.5" customHeight="1" x14ac:dyDescent="0.2">
      <c r="A471" s="65"/>
      <c r="B471" s="65"/>
      <c r="C471" s="56">
        <v>427</v>
      </c>
      <c r="D471" s="56" t="s">
        <v>311</v>
      </c>
      <c r="E471" s="56" t="s">
        <v>26</v>
      </c>
      <c r="F471" s="56" t="s">
        <v>115</v>
      </c>
      <c r="G471" s="56">
        <v>1</v>
      </c>
      <c r="H471" s="48">
        <v>61.75</v>
      </c>
      <c r="I471" s="56" t="s">
        <v>254</v>
      </c>
      <c r="J471" s="44" t="str">
        <f t="shared" si="9"/>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row>
    <row r="472" spans="1:10" s="4" customFormat="1" ht="19.5" customHeight="1" x14ac:dyDescent="0.2">
      <c r="A472" s="65"/>
      <c r="B472" s="65"/>
      <c r="C472" s="56">
        <v>428</v>
      </c>
      <c r="D472" s="56" t="s">
        <v>311</v>
      </c>
      <c r="E472" s="56" t="s">
        <v>37</v>
      </c>
      <c r="F472" s="56" t="s">
        <v>140</v>
      </c>
      <c r="G472" s="56">
        <v>4</v>
      </c>
      <c r="H472" s="48">
        <v>61.75</v>
      </c>
      <c r="I472" s="56" t="s">
        <v>256</v>
      </c>
      <c r="J472" s="44" t="str">
        <f t="shared" si="9"/>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73" spans="1:10" s="4" customFormat="1" ht="19.5" customHeight="1" x14ac:dyDescent="0.2">
      <c r="A473" s="65"/>
      <c r="B473" s="65"/>
      <c r="C473" s="56">
        <v>430</v>
      </c>
      <c r="D473" s="56" t="s">
        <v>311</v>
      </c>
      <c r="E473" s="56" t="s">
        <v>41</v>
      </c>
      <c r="F473" s="56" t="s">
        <v>115</v>
      </c>
      <c r="G473" s="56">
        <v>1</v>
      </c>
      <c r="H473" s="48">
        <v>61.75</v>
      </c>
      <c r="I473" s="56" t="s">
        <v>256</v>
      </c>
      <c r="J473" s="44" t="str">
        <f t="shared" si="9"/>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row>
    <row r="474" spans="1:10" s="4" customFormat="1" ht="19.5" customHeight="1" x14ac:dyDescent="0.2">
      <c r="A474" s="65"/>
      <c r="B474" s="65"/>
      <c r="C474" s="56">
        <v>432</v>
      </c>
      <c r="D474" s="56" t="s">
        <v>311</v>
      </c>
      <c r="E474" s="56" t="s">
        <v>62</v>
      </c>
      <c r="F474" s="56" t="s">
        <v>142</v>
      </c>
      <c r="G474" s="56">
        <v>4</v>
      </c>
      <c r="H474" s="48">
        <v>45.72</v>
      </c>
      <c r="I474" s="56" t="s">
        <v>272</v>
      </c>
      <c r="J474" s="44" t="str">
        <f t="shared" si="9"/>
        <v>INSERT INTO `medical_vacancies` (`id`, `keyOrganization`, `job`, `division`, `bet`, `measures`) VALUES (NULL, 'chaplygin-crb', 'фельдшер скорой медицинской помощи', 'отделение скорой медиц. помощи',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row>
    <row r="475" spans="1:10" s="4" customFormat="1" ht="19.5" customHeight="1" x14ac:dyDescent="0.2">
      <c r="A475" s="65"/>
      <c r="B475" s="65"/>
      <c r="C475" s="56">
        <v>433</v>
      </c>
      <c r="D475" s="56" t="s">
        <v>311</v>
      </c>
      <c r="E475" s="56" t="s">
        <v>34</v>
      </c>
      <c r="F475" s="56" t="s">
        <v>356</v>
      </c>
      <c r="G475" s="56">
        <v>1</v>
      </c>
      <c r="H475" s="48">
        <v>37.909999999999997</v>
      </c>
      <c r="I475" s="56" t="s">
        <v>255</v>
      </c>
      <c r="J475" s="44" t="str">
        <f t="shared" si="9"/>
        <v>INSERT INTO `medical_vacancies` (`id`, `keyOrganization`, `job`, `division`, `bet`, `measures`) VALUES (NULL, 'chaplygin-crb', 'заведующий ФАП-фельдшер', 'Соловской ФАП', '1', 'единовременная выплата для улучшения бытовых условий, ежемесячная денежная компенсация по оплате ЖКХ');</v>
      </c>
    </row>
    <row r="476" spans="1:10" s="4" customFormat="1" ht="19.5" customHeight="1" x14ac:dyDescent="0.2">
      <c r="A476" s="65"/>
      <c r="B476" s="65"/>
      <c r="C476" s="56">
        <v>434</v>
      </c>
      <c r="D476" s="56" t="s">
        <v>311</v>
      </c>
      <c r="E476" s="56" t="s">
        <v>159</v>
      </c>
      <c r="F476" s="56" t="s">
        <v>160</v>
      </c>
      <c r="G476" s="56">
        <v>2</v>
      </c>
      <c r="H476" s="48">
        <v>34.130000000000003</v>
      </c>
      <c r="I476" s="56" t="s">
        <v>251</v>
      </c>
      <c r="J476" s="44" t="str">
        <f t="shared" si="9"/>
        <v>INSERT INTO `medical_vacancies` (`id`, `keyOrganization`, `job`, `division`, `bet`, `measures`) VALUES (NULL, 'chaplygin-crb', 'медицинская сестра врача общей практики (семейного врача)', 'с.Колыбельское, с.Дубовое', '2', 'ежемесячная денежная компенсация по оплате ЖКХ');</v>
      </c>
    </row>
    <row r="477" spans="1:10" s="4" customFormat="1" ht="19.5" customHeight="1" x14ac:dyDescent="0.2">
      <c r="A477" s="65"/>
      <c r="B477" s="65"/>
      <c r="C477" s="56">
        <v>435</v>
      </c>
      <c r="D477" s="56" t="s">
        <v>311</v>
      </c>
      <c r="E477" s="56" t="s">
        <v>221</v>
      </c>
      <c r="F477" s="56" t="s">
        <v>222</v>
      </c>
      <c r="G477" s="56">
        <v>1</v>
      </c>
      <c r="H477" s="48">
        <v>29.48</v>
      </c>
      <c r="I477" s="56" t="s">
        <v>251</v>
      </c>
      <c r="J477" s="44" t="str">
        <f t="shared" si="9"/>
        <v>INSERT INTO `medical_vacancies` (`id`, `keyOrganization`, `job`, `division`, `bet`, `measures`) VALUES (NULL, 'chaplygin-crb', 'медицинская сестра по приему вызовов скорой медицинской помощи ', 'отделение скорой медицинской помощи', '1', 'ежемесячная денежная компенсация по оплате ЖКХ');</v>
      </c>
    </row>
    <row r="478" spans="1:10" s="4" customFormat="1" ht="19.5" customHeight="1" x14ac:dyDescent="0.2">
      <c r="A478" s="65"/>
      <c r="B478" s="65"/>
      <c r="C478" s="56">
        <v>436</v>
      </c>
      <c r="D478" s="56" t="s">
        <v>311</v>
      </c>
      <c r="E478" s="56" t="s">
        <v>40</v>
      </c>
      <c r="F478" s="56" t="s">
        <v>166</v>
      </c>
      <c r="G478" s="56">
        <v>1</v>
      </c>
      <c r="H478" s="48">
        <v>29.48</v>
      </c>
      <c r="I478" s="56" t="s">
        <v>251</v>
      </c>
      <c r="J478" s="44" t="str">
        <f t="shared" si="9"/>
        <v>INSERT INTO `medical_vacancies` (`id`, `keyOrganization`, `job`, `division`, `bet`, `measures`) VALUES (NULL, 'chaplygin-crb', 'медицинская сестра ', 'приемное отделение', '1', 'ежемесячная денежная компенсация по оплате ЖКХ');</v>
      </c>
    </row>
    <row r="479" spans="1:10" s="4" customFormat="1" ht="19.5" customHeight="1" x14ac:dyDescent="0.2">
      <c r="A479" s="65"/>
      <c r="B479" s="65"/>
      <c r="C479" s="56">
        <v>437</v>
      </c>
      <c r="D479" s="56" t="s">
        <v>311</v>
      </c>
      <c r="E479" s="56" t="s">
        <v>70</v>
      </c>
      <c r="F479" s="56" t="s">
        <v>116</v>
      </c>
      <c r="G479" s="56">
        <v>1</v>
      </c>
      <c r="H479" s="48">
        <v>29.48</v>
      </c>
      <c r="I479" s="56" t="s">
        <v>251</v>
      </c>
      <c r="J479" s="44" t="str">
        <f t="shared" si="9"/>
        <v>INSERT INTO `medical_vacancies` (`id`, `keyOrganization`, `job`, `division`, `bet`, `measures`) VALUES (NULL, 'chaplygin-crb', 'медицинская сестра палатная', 'стационар', '1', 'ежемесячная денежная компенсация по оплате ЖКХ');</v>
      </c>
    </row>
    <row r="480" spans="1:10" s="4" customFormat="1" ht="19.5" customHeight="1" x14ac:dyDescent="0.2">
      <c r="A480" s="65">
        <v>38</v>
      </c>
      <c r="B480" s="65" t="s">
        <v>154</v>
      </c>
      <c r="C480" s="56">
        <v>438</v>
      </c>
      <c r="D480" s="56" t="s">
        <v>312</v>
      </c>
      <c r="E480" s="56" t="s">
        <v>141</v>
      </c>
      <c r="F480" s="56" t="s">
        <v>116</v>
      </c>
      <c r="G480" s="56">
        <v>1</v>
      </c>
      <c r="H480" s="48">
        <v>62</v>
      </c>
      <c r="I480" s="56"/>
      <c r="J480" s="44" t="str">
        <f t="shared" si="9"/>
        <v>INSERT INTO `medical_vacancies` (`id`, `keyOrganization`, `job`, `division`, `bet`, `measures`) VALUES (NULL, 'obl-clinic-bolnitsa', 'врач-нефролог', 'стационар', '1', '');</v>
      </c>
    </row>
    <row r="481" spans="1:10" s="4" customFormat="1" ht="19.5" customHeight="1" x14ac:dyDescent="0.2">
      <c r="A481" s="65"/>
      <c r="B481" s="65"/>
      <c r="C481" s="56">
        <v>439</v>
      </c>
      <c r="D481" s="56" t="s">
        <v>312</v>
      </c>
      <c r="E481" s="56" t="s">
        <v>23</v>
      </c>
      <c r="F481" s="56" t="s">
        <v>372</v>
      </c>
      <c r="G481" s="56">
        <v>2</v>
      </c>
      <c r="H481" s="48">
        <v>100</v>
      </c>
      <c r="I481" s="56" t="s">
        <v>248</v>
      </c>
      <c r="J481" s="44" t="str">
        <f t="shared" si="9"/>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82" spans="1:10" s="4" customFormat="1" ht="19.5" customHeight="1" x14ac:dyDescent="0.2">
      <c r="A482" s="65"/>
      <c r="B482" s="65"/>
      <c r="C482" s="56">
        <v>440</v>
      </c>
      <c r="D482" s="56" t="s">
        <v>312</v>
      </c>
      <c r="E482" s="56" t="s">
        <v>23</v>
      </c>
      <c r="F482" s="56" t="s">
        <v>373</v>
      </c>
      <c r="G482" s="56">
        <v>2</v>
      </c>
      <c r="H482" s="48">
        <v>100</v>
      </c>
      <c r="I482" s="56" t="s">
        <v>248</v>
      </c>
      <c r="J482" s="44" t="str">
        <f t="shared" si="9"/>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83" spans="1:10" s="4" customFormat="1" ht="19.5" customHeight="1" x14ac:dyDescent="0.2">
      <c r="A483" s="65"/>
      <c r="B483" s="65"/>
      <c r="C483" s="56">
        <v>441</v>
      </c>
      <c r="D483" s="56" t="s">
        <v>312</v>
      </c>
      <c r="E483" s="56" t="s">
        <v>512</v>
      </c>
      <c r="F483" s="56" t="s">
        <v>116</v>
      </c>
      <c r="G483" s="56">
        <v>1</v>
      </c>
      <c r="H483" s="48">
        <v>88</v>
      </c>
      <c r="I483" s="56"/>
      <c r="J483" s="44" t="str">
        <f t="shared" si="9"/>
        <v>INSERT INTO `medical_vacancies` (`id`, `keyOrganization`, `job`, `division`, `bet`, `measures`) VALUES (NULL, 'obl-clinic-bolnitsa', 'врач-колопроктолог', 'стационар', '1', '');</v>
      </c>
    </row>
    <row r="484" spans="1:10" s="4" customFormat="1" ht="19.5" customHeight="1" x14ac:dyDescent="0.2">
      <c r="A484" s="65"/>
      <c r="B484" s="65"/>
      <c r="C484" s="56"/>
      <c r="D484" s="56"/>
      <c r="E484" s="56" t="s">
        <v>151</v>
      </c>
      <c r="F484" s="56" t="s">
        <v>513</v>
      </c>
      <c r="G484" s="56">
        <v>2</v>
      </c>
      <c r="H484" s="48">
        <v>55</v>
      </c>
      <c r="I484" s="56"/>
      <c r="J484" s="52"/>
    </row>
    <row r="485" spans="1:10" s="4" customFormat="1" ht="19.5" customHeight="1" x14ac:dyDescent="0.2">
      <c r="A485" s="65"/>
      <c r="B485" s="65"/>
      <c r="C485" s="56"/>
      <c r="D485" s="56"/>
      <c r="E485" s="56" t="s">
        <v>375</v>
      </c>
      <c r="F485" s="56" t="s">
        <v>116</v>
      </c>
      <c r="G485" s="56">
        <v>3</v>
      </c>
      <c r="H485" s="48">
        <v>48</v>
      </c>
      <c r="I485" s="56"/>
      <c r="J485" s="52"/>
    </row>
    <row r="486" spans="1:10" s="4" customFormat="1" ht="19.5" customHeight="1" x14ac:dyDescent="0.2">
      <c r="A486" s="65"/>
      <c r="B486" s="65"/>
      <c r="C486" s="56">
        <v>442</v>
      </c>
      <c r="D486" s="56" t="s">
        <v>312</v>
      </c>
      <c r="E486" s="56" t="s">
        <v>50</v>
      </c>
      <c r="F486" s="56" t="s">
        <v>116</v>
      </c>
      <c r="G486" s="56">
        <v>3</v>
      </c>
      <c r="H486" s="48">
        <v>45</v>
      </c>
      <c r="I486" s="56"/>
      <c r="J486" s="44" t="str">
        <f t="shared" si="9"/>
        <v>INSERT INTO `medical_vacancies` (`id`, `keyOrganization`, `job`, `division`, `bet`, `measures`) VALUES (NULL, 'obl-clinic-bolnitsa', 'медицинская сестра палатная ', 'стационар', '3', '');</v>
      </c>
    </row>
    <row r="487" spans="1:10" s="4" customFormat="1" ht="19.5" customHeight="1" x14ac:dyDescent="0.2">
      <c r="A487" s="65"/>
      <c r="B487" s="65"/>
      <c r="C487" s="56">
        <v>443</v>
      </c>
      <c r="D487" s="56" t="s">
        <v>312</v>
      </c>
      <c r="E487" s="56" t="s">
        <v>46</v>
      </c>
      <c r="F487" s="56"/>
      <c r="G487" s="56">
        <v>6</v>
      </c>
      <c r="H487" s="48">
        <v>25</v>
      </c>
      <c r="I487" s="56"/>
      <c r="J487" s="44" t="e">
        <f>CONCATENATE("INSERT INTO `medical_vacancies` (`id`, `keyOrganization`, `job`, `division`, `bet`, `measures`) VALUES (NULL, ","'",D487,"', '",#REF!,"', ","'",#REF!,"', ","'",#REF!,"', ","'",I487,"');")</f>
        <v>#REF!</v>
      </c>
    </row>
    <row r="488" spans="1:10" s="4" customFormat="1" ht="19.5" customHeight="1" x14ac:dyDescent="0.2">
      <c r="A488" s="65"/>
      <c r="B488" s="65"/>
      <c r="C488" s="56">
        <v>444</v>
      </c>
      <c r="D488" s="56" t="s">
        <v>312</v>
      </c>
      <c r="H488" s="48"/>
      <c r="I488" s="56"/>
      <c r="J488" s="44" t="str">
        <f>CONCATENATE("INSERT INTO `medical_vacancies` (`id`, `keyOrganization`, `job`, `division`, `bet`, `measures`) VALUES (NULL, ","'",D488,"', '",E487,"', ","'",F487,"', ","'",G487,"', ","'",I488,"');")</f>
        <v>INSERT INTO `medical_vacancies` (`id`, `keyOrganization`, `job`, `division`, `bet`, `measures`) VALUES (NULL, 'obl-clinic-bolnitsa', 'уборщик служебных помещений', '', '6', '');</v>
      </c>
    </row>
    <row r="489" spans="1:10" s="4" customFormat="1" ht="19.5" customHeight="1" x14ac:dyDescent="0.2">
      <c r="A489" s="65">
        <v>39</v>
      </c>
      <c r="B489" s="65" t="s">
        <v>195</v>
      </c>
      <c r="C489" s="56">
        <v>445</v>
      </c>
      <c r="D489" s="56" t="s">
        <v>313</v>
      </c>
      <c r="E489" s="56" t="s">
        <v>8</v>
      </c>
      <c r="F489" s="56" t="s">
        <v>116</v>
      </c>
      <c r="G489" s="56">
        <v>1</v>
      </c>
      <c r="H489" s="48">
        <v>67.38</v>
      </c>
      <c r="I489" s="56" t="s">
        <v>248</v>
      </c>
      <c r="J489" s="44" t="str">
        <f t="shared" si="9"/>
        <v>INSERT INTO `medical_vacancies` (`id`, `keyOrganization`, `job`, `division`, `bet`, `measures`) VALUES (NULL, 'obl-bolnitsa-2',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90" spans="1:10" s="4" customFormat="1" ht="19.5" customHeight="1" x14ac:dyDescent="0.2">
      <c r="A490" s="65"/>
      <c r="B490" s="65"/>
      <c r="C490" s="56"/>
      <c r="D490" s="56"/>
      <c r="E490" s="56" t="s">
        <v>8</v>
      </c>
      <c r="F490" s="56" t="s">
        <v>115</v>
      </c>
      <c r="G490" s="56">
        <v>1</v>
      </c>
      <c r="H490" s="48">
        <v>57.78</v>
      </c>
      <c r="I490" s="56" t="s">
        <v>248</v>
      </c>
      <c r="J490" s="56"/>
    </row>
    <row r="491" spans="1:10" s="4" customFormat="1" ht="19.5" customHeight="1" x14ac:dyDescent="0.2">
      <c r="A491" s="65"/>
      <c r="B491" s="65"/>
      <c r="C491" s="56">
        <v>446</v>
      </c>
      <c r="D491" s="56" t="s">
        <v>313</v>
      </c>
      <c r="E491" s="56" t="s">
        <v>93</v>
      </c>
      <c r="F491" s="56" t="s">
        <v>115</v>
      </c>
      <c r="G491" s="56">
        <v>1</v>
      </c>
      <c r="H491" s="48">
        <v>68.319999999999993</v>
      </c>
      <c r="I491" s="56" t="s">
        <v>248</v>
      </c>
      <c r="J491" s="44" t="str">
        <f t="shared" si="9"/>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92" spans="1:10" s="4" customFormat="1" ht="19.5" customHeight="1" x14ac:dyDescent="0.2">
      <c r="A492" s="65"/>
      <c r="B492" s="65"/>
      <c r="C492" s="56">
        <v>447</v>
      </c>
      <c r="D492" s="56" t="s">
        <v>313</v>
      </c>
      <c r="E492" s="56" t="s">
        <v>24</v>
      </c>
      <c r="F492" s="56" t="s">
        <v>115</v>
      </c>
      <c r="G492" s="56">
        <v>1</v>
      </c>
      <c r="H492" s="48">
        <v>57.78</v>
      </c>
      <c r="I492" s="56"/>
      <c r="J492" s="44" t="str">
        <f t="shared" ref="J492:J551" si="10">CONCATENATE("INSERT INTO `medical_vacancies` (`id`, `keyOrganization`, `job`, `division`, `bet`, `measures`) VALUES (NULL, ","'",D492,"', '",E492,"', ","'",F492,"', ","'",G492,"', ","'",I492,"');")</f>
        <v>INSERT INTO `medical_vacancies` (`id`, `keyOrganization`, `job`, `division`, `bet`, `measures`) VALUES (NULL, 'obl-bolnitsa-2', 'врач-кардиолог', 'поликлиника', '1', '');</v>
      </c>
    </row>
    <row r="493" spans="1:10" s="4" customFormat="1" ht="19.5" customHeight="1" x14ac:dyDescent="0.2">
      <c r="A493" s="65"/>
      <c r="B493" s="65"/>
      <c r="C493" s="56">
        <v>448</v>
      </c>
      <c r="D493" s="56" t="s">
        <v>313</v>
      </c>
      <c r="E493" s="56" t="s">
        <v>9</v>
      </c>
      <c r="F493" s="56" t="s">
        <v>115</v>
      </c>
      <c r="G493" s="56">
        <v>1</v>
      </c>
      <c r="H493" s="48">
        <v>57.78</v>
      </c>
      <c r="I493" s="56"/>
      <c r="J493" s="44" t="str">
        <f t="shared" si="10"/>
        <v>INSERT INTO `medical_vacancies` (`id`, `keyOrganization`, `job`, `division`, `bet`, `measures`) VALUES (NULL, 'obl-bolnitsa-2', 'врач-невролог', 'поликлиника', '1', '');</v>
      </c>
    </row>
    <row r="494" spans="1:10" s="4" customFormat="1" ht="19.5" customHeight="1" x14ac:dyDescent="0.2">
      <c r="A494" s="65"/>
      <c r="B494" s="65"/>
      <c r="C494" s="56">
        <v>449</v>
      </c>
      <c r="D494" s="56" t="s">
        <v>313</v>
      </c>
      <c r="E494" s="56" t="s">
        <v>149</v>
      </c>
      <c r="F494" s="56" t="s">
        <v>115</v>
      </c>
      <c r="G494" s="56">
        <v>1</v>
      </c>
      <c r="H494" s="48">
        <v>70.67</v>
      </c>
      <c r="I494" s="56" t="s">
        <v>248</v>
      </c>
      <c r="J494" s="44" t="str">
        <f t="shared" si="10"/>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95" spans="1:10" s="4" customFormat="1" ht="19.5" customHeight="1" x14ac:dyDescent="0.2">
      <c r="A495" s="65"/>
      <c r="B495" s="65"/>
      <c r="C495" s="56">
        <v>451</v>
      </c>
      <c r="D495" s="56" t="s">
        <v>313</v>
      </c>
      <c r="E495" s="56" t="s">
        <v>20</v>
      </c>
      <c r="F495" s="56" t="s">
        <v>115</v>
      </c>
      <c r="G495" s="56">
        <v>2</v>
      </c>
      <c r="H495" s="48">
        <v>70.67</v>
      </c>
      <c r="I495" s="56" t="s">
        <v>248</v>
      </c>
      <c r="J495" s="44" t="str">
        <f t="shared" si="10"/>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96" spans="1:10" s="4" customFormat="1" ht="19.5" customHeight="1" x14ac:dyDescent="0.2">
      <c r="A496" s="65"/>
      <c r="B496" s="65"/>
      <c r="C496" s="56">
        <v>452</v>
      </c>
      <c r="D496" s="56" t="s">
        <v>313</v>
      </c>
      <c r="E496" s="5" t="s">
        <v>75</v>
      </c>
      <c r="F496" s="5" t="s">
        <v>115</v>
      </c>
      <c r="G496" s="5">
        <v>1</v>
      </c>
      <c r="H496" s="48">
        <v>56.24</v>
      </c>
      <c r="I496" s="56" t="s">
        <v>248</v>
      </c>
      <c r="J496" s="44" t="str">
        <f>CONCATENATE("INSERT INTO `medical_vacancies` (`id`, `keyOrganization`, `job`, `division`, `bet`, `measures`) VALUES (NULL, ","'",D496,"', '",E499,"', ","'",F499,"', ","'",G499,"', ","'",I496,"');")</f>
        <v>INSERT INTO `medical_vacancies` (`id`, `keyOrganization`, `job`, `division`, `bet`, `measures`) VALUES (NULL, 'obl-bolnitsa-2', 'операционная медицинская сестра',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497" spans="1:10" s="4" customFormat="1" ht="33.75" customHeight="1" x14ac:dyDescent="0.2">
      <c r="A497" s="65"/>
      <c r="B497" s="65"/>
      <c r="C497" s="56">
        <v>453</v>
      </c>
      <c r="D497" s="56" t="s">
        <v>313</v>
      </c>
      <c r="E497" s="5" t="s">
        <v>366</v>
      </c>
      <c r="F497" s="5" t="s">
        <v>396</v>
      </c>
      <c r="G497" s="5">
        <v>1</v>
      </c>
      <c r="H497" s="48">
        <v>66.5</v>
      </c>
      <c r="I497" s="56"/>
      <c r="J497" s="44" t="str">
        <f>CONCATENATE("INSERT INTO `medical_vacancies` (`id`, `keyOrganization`, `job`, `division`, `bet`, `measures`) VALUES (NULL, ","'",D497,"', '",E500,"', ","'",F500,"', ","'",G500,"', ","'",I497,"');")</f>
        <v>INSERT INTO `medical_vacancies` (`id`, `keyOrganization`, `job`, `division`, `bet`, `measures`) VALUES (NULL, 'obl-bolnitsa-2', 'медицинская сестра участковая', 'поликлиника', '2', '');</v>
      </c>
    </row>
    <row r="498" spans="1:10" s="4" customFormat="1" ht="19.5" customHeight="1" x14ac:dyDescent="0.2">
      <c r="A498" s="65"/>
      <c r="B498" s="65"/>
      <c r="C498" s="56">
        <v>454</v>
      </c>
      <c r="D498" s="56" t="s">
        <v>313</v>
      </c>
      <c r="E498" s="56" t="s">
        <v>561</v>
      </c>
      <c r="F498" s="56" t="s">
        <v>115</v>
      </c>
      <c r="G498" s="56">
        <v>1</v>
      </c>
      <c r="H498" s="48">
        <v>53.33</v>
      </c>
      <c r="I498" s="56"/>
      <c r="J498" s="44" t="str">
        <f t="shared" si="10"/>
        <v>INSERT INTO `medical_vacancies` (`id`, `keyOrganization`, `job`, `division`, `bet`, `measures`) VALUES (NULL, 'obl-bolnitsa-2', 'заместитель главного врача по клинико-экспертной работе', 'поликлиника', '1', '');</v>
      </c>
    </row>
    <row r="499" spans="1:10" s="4" customFormat="1" ht="40.5" customHeight="1" x14ac:dyDescent="0.2">
      <c r="A499" s="65"/>
      <c r="B499" s="65"/>
      <c r="C499" s="56">
        <v>456</v>
      </c>
      <c r="D499" s="56" t="s">
        <v>313</v>
      </c>
      <c r="E499" s="56" t="s">
        <v>151</v>
      </c>
      <c r="F499" s="56" t="s">
        <v>116</v>
      </c>
      <c r="G499" s="56">
        <v>3</v>
      </c>
      <c r="H499" s="48">
        <v>48</v>
      </c>
      <c r="I499" s="56"/>
      <c r="J499" s="44" t="e">
        <f>CONCATENATE("INSERT INTO `medical_vacancies` (`id`, `keyOrganization`, `job`, `division`, `bet`, `measures`) VALUES (NULL, ","'",D499,"', '",#REF!,"', ","'",#REF!,"', ","'",#REF!,"', ","'",I499,"');")</f>
        <v>#REF!</v>
      </c>
    </row>
    <row r="500" spans="1:10" s="4" customFormat="1" ht="19.5" customHeight="1" x14ac:dyDescent="0.2">
      <c r="A500" s="65"/>
      <c r="B500" s="65"/>
      <c r="C500" s="56">
        <v>457</v>
      </c>
      <c r="D500" s="56" t="s">
        <v>313</v>
      </c>
      <c r="E500" s="56" t="s">
        <v>36</v>
      </c>
      <c r="F500" s="56" t="s">
        <v>115</v>
      </c>
      <c r="G500" s="56">
        <v>2</v>
      </c>
      <c r="H500" s="48">
        <v>49.36</v>
      </c>
      <c r="I500" s="56"/>
      <c r="J500" s="44" t="e">
        <f>CONCATENATE("INSERT INTO `medical_vacancies` (`id`, `keyOrganization`, `job`, `division`, `bet`, `measures`) VALUES (NULL, ","'",D500,"', '",#REF!,"', ","'",#REF!,"', ","'",#REF!,"', ","'",I500,"');")</f>
        <v>#REF!</v>
      </c>
    </row>
    <row r="501" spans="1:10" s="4" customFormat="1" ht="19.5" customHeight="1" x14ac:dyDescent="0.2">
      <c r="A501" s="65"/>
      <c r="B501" s="65"/>
      <c r="C501" s="56">
        <v>458</v>
      </c>
      <c r="D501" s="56" t="s">
        <v>313</v>
      </c>
      <c r="E501" s="56" t="s">
        <v>10</v>
      </c>
      <c r="F501" s="56" t="s">
        <v>115</v>
      </c>
      <c r="G501" s="56">
        <v>2</v>
      </c>
      <c r="H501" s="48">
        <v>45.71</v>
      </c>
      <c r="I501" s="56"/>
      <c r="J501" s="44" t="str">
        <f t="shared" si="10"/>
        <v>INSERT INTO `medical_vacancies` (`id`, `keyOrganization`, `job`, `division`, `bet`, `measures`) VALUES (NULL, 'obl-bolnitsa-2', 'медицинская сестра', 'поликлиника', '2', '');</v>
      </c>
    </row>
    <row r="502" spans="1:10" s="4" customFormat="1" ht="19.5" customHeight="1" x14ac:dyDescent="0.2">
      <c r="A502" s="65"/>
      <c r="B502" s="65"/>
      <c r="C502" s="56">
        <v>459</v>
      </c>
      <c r="D502" s="56" t="s">
        <v>313</v>
      </c>
      <c r="E502" s="56"/>
      <c r="F502" s="56"/>
      <c r="G502" s="56"/>
      <c r="H502" s="48"/>
      <c r="I502" s="56"/>
      <c r="J502" s="44" t="str">
        <f t="shared" si="10"/>
        <v>INSERT INTO `medical_vacancies` (`id`, `keyOrganization`, `job`, `division`, `bet`, `measures`) VALUES (NULL, 'obl-bolnitsa-2', '', '', '', '');</v>
      </c>
    </row>
    <row r="503" spans="1:10" s="4" customFormat="1" ht="19.5" customHeight="1" x14ac:dyDescent="0.2">
      <c r="A503" s="65">
        <v>40</v>
      </c>
      <c r="B503" s="65" t="s">
        <v>109</v>
      </c>
      <c r="C503" s="56">
        <v>460</v>
      </c>
      <c r="D503" s="56" t="s">
        <v>314</v>
      </c>
      <c r="E503" s="56" t="s">
        <v>23</v>
      </c>
      <c r="F503" s="56" t="s">
        <v>116</v>
      </c>
      <c r="G503" s="56">
        <v>5</v>
      </c>
      <c r="H503" s="48">
        <v>80</v>
      </c>
      <c r="I503" s="56" t="s">
        <v>248</v>
      </c>
      <c r="J503" s="44" t="str">
        <f t="shared" si="10"/>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04" spans="1:10" s="4" customFormat="1" ht="19.5" customHeight="1" x14ac:dyDescent="0.2">
      <c r="A504" s="65"/>
      <c r="B504" s="65"/>
      <c r="C504" s="56">
        <v>461</v>
      </c>
      <c r="D504" s="56" t="s">
        <v>314</v>
      </c>
      <c r="E504" s="56" t="s">
        <v>83</v>
      </c>
      <c r="F504" s="56" t="s">
        <v>115</v>
      </c>
      <c r="G504" s="56">
        <v>1</v>
      </c>
      <c r="H504" s="48">
        <v>70</v>
      </c>
      <c r="I504" s="56"/>
      <c r="J504" s="44" t="str">
        <f t="shared" si="10"/>
        <v>INSERT INTO `medical_vacancies` (`id`, `keyOrganization`, `job`, `division`, `bet`, `measures`) VALUES (NULL, 'obl-det-bolnitsa', 'врач-гастроэнтеролог', 'поликлиника', '1', '');</v>
      </c>
    </row>
    <row r="505" spans="1:10" s="4" customFormat="1" ht="19.5" customHeight="1" x14ac:dyDescent="0.2">
      <c r="A505" s="65"/>
      <c r="B505" s="65"/>
      <c r="C505" s="56">
        <v>462</v>
      </c>
      <c r="D505" s="56" t="s">
        <v>314</v>
      </c>
      <c r="E505" s="56" t="s">
        <v>121</v>
      </c>
      <c r="F505" s="56" t="s">
        <v>115</v>
      </c>
      <c r="G505" s="56">
        <v>1</v>
      </c>
      <c r="H505" s="48">
        <v>70</v>
      </c>
      <c r="I505" s="56"/>
      <c r="J505" s="44" t="str">
        <f t="shared" si="10"/>
        <v>INSERT INTO `medical_vacancies` (`id`, `keyOrganization`, `job`, `division`, `bet`, `measures`) VALUES (NULL, 'obl-det-bolnitsa', 'врач-ревматолог', 'поликлиника', '1', '');</v>
      </c>
    </row>
    <row r="506" spans="1:10" s="4" customFormat="1" ht="19.5" customHeight="1" x14ac:dyDescent="0.2">
      <c r="A506" s="65"/>
      <c r="B506" s="65"/>
      <c r="C506" s="56">
        <v>463</v>
      </c>
      <c r="D506" s="56" t="s">
        <v>314</v>
      </c>
      <c r="E506" s="56" t="s">
        <v>240</v>
      </c>
      <c r="F506" s="56" t="s">
        <v>116</v>
      </c>
      <c r="G506" s="56">
        <v>2</v>
      </c>
      <c r="H506" s="48">
        <v>70</v>
      </c>
      <c r="I506" s="56" t="s">
        <v>248</v>
      </c>
      <c r="J506" s="44" t="str">
        <f t="shared" si="10"/>
        <v>INSERT INTO `medical_vacancies` (`id`, `keyOrganization`, `job`, `division`, `bet`, `measures`) VALUES (NULL, 'obl-det-bolnitsa', 'врач приемного  отделения-врач-педиатр',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07" spans="1:10" s="4" customFormat="1" ht="19.5" customHeight="1" x14ac:dyDescent="0.2">
      <c r="A507" s="65"/>
      <c r="B507" s="65"/>
      <c r="C507" s="56">
        <v>464</v>
      </c>
      <c r="D507" s="56" t="s">
        <v>314</v>
      </c>
      <c r="E507" s="56" t="s">
        <v>247</v>
      </c>
      <c r="F507" s="56" t="s">
        <v>115</v>
      </c>
      <c r="G507" s="56">
        <v>1</v>
      </c>
      <c r="H507" s="48">
        <v>70</v>
      </c>
      <c r="I507" s="56"/>
      <c r="J507" s="44" t="str">
        <f t="shared" si="10"/>
        <v>INSERT INTO `medical_vacancies` (`id`, `keyOrganization`, `job`, `division`, `bet`, `measures`) VALUES (NULL, 'obl-det-bolnitsa', 'врач-сурдолог-оториноларинголог', 'поликлиника', '1', '');</v>
      </c>
    </row>
    <row r="508" spans="1:10" s="4" customFormat="1" ht="19.5" customHeight="1" x14ac:dyDescent="0.2">
      <c r="A508" s="65"/>
      <c r="B508" s="65"/>
      <c r="C508" s="56">
        <v>465</v>
      </c>
      <c r="D508" s="56" t="s">
        <v>314</v>
      </c>
      <c r="E508" s="56" t="s">
        <v>44</v>
      </c>
      <c r="F508" s="56" t="s">
        <v>116</v>
      </c>
      <c r="G508" s="56">
        <v>2</v>
      </c>
      <c r="H508" s="48">
        <v>70</v>
      </c>
      <c r="I508" s="56"/>
      <c r="J508" s="44" t="str">
        <f t="shared" si="10"/>
        <v>INSERT INTO `medical_vacancies` (`id`, `keyOrganization`, `job`, `division`, `bet`, `measures`) VALUES (NULL, 'obl-det-bolnitsa', 'врач клинической лабораторной диагностики', 'стационар', '2', '');</v>
      </c>
    </row>
    <row r="509" spans="1:10" s="4" customFormat="1" ht="19.5" customHeight="1" x14ac:dyDescent="0.2">
      <c r="A509" s="65"/>
      <c r="B509" s="65"/>
      <c r="C509" s="56">
        <v>466</v>
      </c>
      <c r="D509" s="56" t="s">
        <v>314</v>
      </c>
      <c r="E509" s="56" t="s">
        <v>229</v>
      </c>
      <c r="F509" s="56" t="s">
        <v>115</v>
      </c>
      <c r="G509" s="56">
        <v>1</v>
      </c>
      <c r="H509" s="48">
        <v>70</v>
      </c>
      <c r="I509" s="56"/>
      <c r="J509" s="44" t="str">
        <f t="shared" si="10"/>
        <v>INSERT INTO `medical_vacancies` (`id`, `keyOrganization`, `job`, `division`, `bet`, `measures`) VALUES (NULL, 'obl-det-bolnitsa', 'врач-гематолог', 'поликлиника', '1', '');</v>
      </c>
    </row>
    <row r="510" spans="1:10" s="4" customFormat="1" ht="19.5" customHeight="1" x14ac:dyDescent="0.2">
      <c r="A510" s="65"/>
      <c r="B510" s="65"/>
      <c r="C510" s="56">
        <v>467</v>
      </c>
      <c r="D510" s="56" t="s">
        <v>314</v>
      </c>
      <c r="E510" s="56" t="s">
        <v>50</v>
      </c>
      <c r="F510" s="56" t="s">
        <v>116</v>
      </c>
      <c r="G510" s="56">
        <v>6</v>
      </c>
      <c r="H510" s="48">
        <v>40</v>
      </c>
      <c r="I510" s="56"/>
      <c r="J510" s="44" t="str">
        <f t="shared" si="10"/>
        <v>INSERT INTO `medical_vacancies` (`id`, `keyOrganization`, `job`, `division`, `bet`, `measures`) VALUES (NULL, 'obl-det-bolnitsa', 'медицинская сестра палатная ', 'стационар', '6', '');</v>
      </c>
    </row>
    <row r="511" spans="1:10" s="4" customFormat="1" ht="19.5" customHeight="1" x14ac:dyDescent="0.2">
      <c r="A511" s="65"/>
      <c r="B511" s="65"/>
      <c r="C511" s="56">
        <v>468</v>
      </c>
      <c r="D511" s="56" t="s">
        <v>314</v>
      </c>
      <c r="E511" s="56" t="s">
        <v>156</v>
      </c>
      <c r="F511" s="56" t="s">
        <v>116</v>
      </c>
      <c r="G511" s="56">
        <v>7</v>
      </c>
      <c r="H511" s="48">
        <v>30</v>
      </c>
      <c r="I511" s="56"/>
      <c r="J511" s="44" t="str">
        <f t="shared" si="10"/>
        <v>INSERT INTO `medical_vacancies` (`id`, `keyOrganization`, `job`, `division`, `bet`, `measures`) VALUES (NULL, 'obl-det-bolnitsa', 'санитарка', 'стационар', '7', '');</v>
      </c>
    </row>
    <row r="512" spans="1:10" s="4" customFormat="1" ht="19.5" customHeight="1" x14ac:dyDescent="0.2">
      <c r="A512" s="65"/>
      <c r="B512" s="65"/>
      <c r="C512" s="56">
        <v>469</v>
      </c>
      <c r="D512" s="56" t="s">
        <v>314</v>
      </c>
      <c r="E512" s="56" t="s">
        <v>46</v>
      </c>
      <c r="F512" s="56" t="s">
        <v>116</v>
      </c>
      <c r="G512" s="56">
        <v>2</v>
      </c>
      <c r="H512" s="48">
        <v>16.5</v>
      </c>
      <c r="I512" s="56"/>
      <c r="J512" s="44" t="str">
        <f t="shared" si="10"/>
        <v>INSERT INTO `medical_vacancies` (`id`, `keyOrganization`, `job`, `division`, `bet`, `measures`) VALUES (NULL, 'obl-det-bolnitsa', 'уборщик служебных помещений', 'стационар', '2', '');</v>
      </c>
    </row>
    <row r="513" spans="1:10" s="4" customFormat="1" ht="19.5" customHeight="1" x14ac:dyDescent="0.2">
      <c r="A513" s="65"/>
      <c r="B513" s="65"/>
      <c r="C513" s="56">
        <v>470</v>
      </c>
      <c r="D513" s="56" t="s">
        <v>314</v>
      </c>
      <c r="E513" s="56" t="s">
        <v>198</v>
      </c>
      <c r="F513" s="56" t="s">
        <v>116</v>
      </c>
      <c r="G513" s="56">
        <v>1</v>
      </c>
      <c r="H513" s="48">
        <v>18</v>
      </c>
      <c r="I513" s="56"/>
      <c r="J513" s="44" t="str">
        <f t="shared" si="10"/>
        <v>INSERT INTO `medical_vacancies` (`id`, `keyOrganization`, `job`, `division`, `bet`, `measures`) VALUES (NULL, 'obl-det-bolnitsa', 'подсобный рабочий', 'стационар', '1', '');</v>
      </c>
    </row>
    <row r="514" spans="1:10" s="4" customFormat="1" ht="19.5" customHeight="1" x14ac:dyDescent="0.2">
      <c r="A514" s="65"/>
      <c r="B514" s="65"/>
      <c r="C514" s="56">
        <v>471</v>
      </c>
      <c r="D514" s="56" t="s">
        <v>314</v>
      </c>
      <c r="E514" s="56" t="s">
        <v>136</v>
      </c>
      <c r="F514" s="56" t="s">
        <v>116</v>
      </c>
      <c r="G514" s="56">
        <v>2</v>
      </c>
      <c r="H514" s="48">
        <v>16.5</v>
      </c>
      <c r="I514" s="56"/>
      <c r="J514" s="44" t="str">
        <f t="shared" si="10"/>
        <v>INSERT INTO `medical_vacancies` (`id`, `keyOrganization`, `job`, `division`, `bet`, `measures`) VALUES (NULL, 'obl-det-bolnitsa', 'дворник', 'стационар', '2', '');</v>
      </c>
    </row>
    <row r="515" spans="1:10" s="4" customFormat="1" ht="19.5" customHeight="1" x14ac:dyDescent="0.2">
      <c r="A515" s="65"/>
      <c r="B515" s="65"/>
      <c r="C515" s="56">
        <v>472</v>
      </c>
      <c r="D515" s="56" t="s">
        <v>314</v>
      </c>
      <c r="E515" s="56" t="s">
        <v>239</v>
      </c>
      <c r="F515" s="56" t="s">
        <v>116</v>
      </c>
      <c r="G515" s="56">
        <v>1</v>
      </c>
      <c r="H515" s="48">
        <v>24</v>
      </c>
      <c r="I515" s="56"/>
      <c r="J515" s="44" t="str">
        <f t="shared" si="10"/>
        <v>INSERT INTO `medical_vacancies` (`id`, `keyOrganization`, `job`, `division`, `bet`, `measures`) VALUES (NULL, 'obl-det-bolnitsa', 'плотник', 'стационар', '1', '');</v>
      </c>
    </row>
    <row r="516" spans="1:10" s="4" customFormat="1" ht="19.5" customHeight="1" x14ac:dyDescent="0.2">
      <c r="A516" s="65"/>
      <c r="B516" s="65"/>
      <c r="C516" s="56">
        <v>473</v>
      </c>
      <c r="D516" s="56" t="s">
        <v>314</v>
      </c>
      <c r="E516" s="56" t="s">
        <v>73</v>
      </c>
      <c r="F516" s="56" t="s">
        <v>116</v>
      </c>
      <c r="G516" s="56">
        <v>2</v>
      </c>
      <c r="H516" s="48">
        <v>26</v>
      </c>
      <c r="I516" s="56"/>
      <c r="J516" s="44" t="str">
        <f t="shared" si="10"/>
        <v>INSERT INTO `medical_vacancies` (`id`, `keyOrganization`, `job`, `division`, `bet`, `measures`) VALUES (NULL, 'obl-det-bolnitsa', 'буфетчик', 'стационар', '2', '');</v>
      </c>
    </row>
    <row r="517" spans="1:10" s="4" customFormat="1" ht="19.5" customHeight="1" x14ac:dyDescent="0.2">
      <c r="A517" s="65">
        <v>41</v>
      </c>
      <c r="B517" s="65" t="s">
        <v>191</v>
      </c>
      <c r="C517" s="56">
        <v>474</v>
      </c>
      <c r="D517" s="56" t="s">
        <v>315</v>
      </c>
      <c r="E517" s="56" t="s">
        <v>68</v>
      </c>
      <c r="F517" s="56" t="s">
        <v>116</v>
      </c>
      <c r="G517" s="56">
        <v>2</v>
      </c>
      <c r="H517" s="48">
        <v>70.19</v>
      </c>
      <c r="I517" s="56"/>
      <c r="J517" s="44" t="str">
        <f t="shared" si="10"/>
        <v>INSERT INTO `medical_vacancies` (`id`, `keyOrganization`, `job`, `division`, `bet`, `measures`) VALUES (NULL, 'obl-psich-nevr-bolnitsa-1', 'врач-судебно-психиатрический эксперт', 'стационар', '2', '');</v>
      </c>
    </row>
    <row r="518" spans="1:10" s="4" customFormat="1" ht="19.5" customHeight="1" x14ac:dyDescent="0.2">
      <c r="A518" s="65"/>
      <c r="B518" s="65"/>
      <c r="C518" s="56">
        <v>475</v>
      </c>
      <c r="D518" s="56" t="s">
        <v>315</v>
      </c>
      <c r="E518" s="56" t="s">
        <v>41</v>
      </c>
      <c r="F518" s="56" t="s">
        <v>116</v>
      </c>
      <c r="G518" s="56">
        <v>1</v>
      </c>
      <c r="H518" s="48">
        <v>53.05</v>
      </c>
      <c r="I518" s="56" t="s">
        <v>248</v>
      </c>
      <c r="J518" s="44" t="str">
        <f t="shared" si="10"/>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19" spans="1:10" s="4" customFormat="1" ht="19.5" customHeight="1" x14ac:dyDescent="0.2">
      <c r="A519" s="65"/>
      <c r="B519" s="65"/>
      <c r="C519" s="56">
        <v>476</v>
      </c>
      <c r="D519" s="56" t="s">
        <v>315</v>
      </c>
      <c r="E519" s="56" t="s">
        <v>14</v>
      </c>
      <c r="F519" s="56" t="s">
        <v>116</v>
      </c>
      <c r="G519" s="56">
        <v>1</v>
      </c>
      <c r="H519" s="48">
        <v>57.08</v>
      </c>
      <c r="I519" s="56"/>
      <c r="J519" s="44" t="str">
        <f t="shared" si="10"/>
        <v>INSERT INTO `medical_vacancies` (`id`, `keyOrganization`, `job`, `division`, `bet`, `measures`) VALUES (NULL, 'obl-psich-nevr-bolnitsa-1', 'врач-рентгенолог', 'стационар', '1', '');</v>
      </c>
    </row>
    <row r="520" spans="1:10" s="4" customFormat="1" ht="19.5" customHeight="1" x14ac:dyDescent="0.2">
      <c r="A520" s="65"/>
      <c r="B520" s="65"/>
      <c r="C520" s="56"/>
      <c r="D520" s="56"/>
      <c r="E520" s="56" t="s">
        <v>59</v>
      </c>
      <c r="F520" s="56" t="s">
        <v>115</v>
      </c>
      <c r="G520" s="56">
        <v>1</v>
      </c>
      <c r="H520" s="48">
        <v>63.99</v>
      </c>
      <c r="I520" s="56"/>
      <c r="J520" s="44"/>
    </row>
    <row r="521" spans="1:10" s="4" customFormat="1" ht="19.5" customHeight="1" x14ac:dyDescent="0.2">
      <c r="A521" s="65"/>
      <c r="B521" s="65"/>
      <c r="C521" s="56"/>
      <c r="D521" s="56"/>
      <c r="E521" s="56" t="s">
        <v>117</v>
      </c>
      <c r="F521" s="56" t="s">
        <v>116</v>
      </c>
      <c r="G521" s="56">
        <v>1</v>
      </c>
      <c r="H521" s="48">
        <v>53.05</v>
      </c>
      <c r="I521" s="56"/>
      <c r="J521" s="44"/>
    </row>
    <row r="522" spans="1:10" s="4" customFormat="1" ht="19.5" customHeight="1" x14ac:dyDescent="0.2">
      <c r="A522" s="65"/>
      <c r="B522" s="65"/>
      <c r="C522" s="56">
        <v>477</v>
      </c>
      <c r="D522" s="56" t="s">
        <v>315</v>
      </c>
      <c r="E522" s="56" t="s">
        <v>91</v>
      </c>
      <c r="F522" s="56" t="s">
        <v>133</v>
      </c>
      <c r="G522" s="56">
        <v>2</v>
      </c>
      <c r="H522" s="48">
        <v>68.040000000000006</v>
      </c>
      <c r="I522" s="56"/>
      <c r="J522" s="44" t="str">
        <f t="shared" si="10"/>
        <v>INSERT INTO `medical_vacancies` (`id`, `keyOrganization`, `job`, `division`, `bet`, `measures`) VALUES (NULL, 'obl-psich-nevr-bolnitsa-1', 'врач-психотерапевт', 'стационар(поликлиника)', '2', '');</v>
      </c>
    </row>
    <row r="523" spans="1:10" s="4" customFormat="1" ht="19.5" customHeight="1" x14ac:dyDescent="0.2">
      <c r="A523" s="65"/>
      <c r="B523" s="65"/>
      <c r="C523" s="56">
        <v>478</v>
      </c>
      <c r="D523" s="56" t="s">
        <v>315</v>
      </c>
      <c r="E523" s="56" t="s">
        <v>29</v>
      </c>
      <c r="F523" s="56" t="s">
        <v>115</v>
      </c>
      <c r="G523" s="56">
        <v>1</v>
      </c>
      <c r="H523" s="48">
        <v>16.239999999999998</v>
      </c>
      <c r="I523" s="56"/>
      <c r="J523" s="44" t="str">
        <f t="shared" si="10"/>
        <v>INSERT INTO `medical_vacancies` (`id`, `keyOrganization`, `job`, `division`, `bet`, `measures`) VALUES (NULL, 'obl-psich-nevr-bolnitsa-1', 'медицинский статистик', 'поликлиника', '1', '');</v>
      </c>
    </row>
    <row r="524" spans="1:10" s="4" customFormat="1" ht="19.5" customHeight="1" x14ac:dyDescent="0.2">
      <c r="A524" s="65"/>
      <c r="B524" s="65"/>
      <c r="C524" s="56">
        <v>479</v>
      </c>
      <c r="D524" s="56" t="s">
        <v>315</v>
      </c>
      <c r="E524" s="56" t="s">
        <v>200</v>
      </c>
      <c r="F524" s="56" t="s">
        <v>115</v>
      </c>
      <c r="G524" s="56">
        <v>2</v>
      </c>
      <c r="H524" s="48">
        <v>38.47</v>
      </c>
      <c r="I524" s="56"/>
      <c r="J524" s="44" t="str">
        <f t="shared" si="10"/>
        <v>INSERT INTO `medical_vacancies` (`id`, `keyOrganization`, `job`, `division`, `bet`, `measures`) VALUES (NULL, 'obl-psich-nevr-bolnitsa-1', 'медицинская сестра участковая ', 'поликлиника', '2', '');</v>
      </c>
    </row>
    <row r="525" spans="1:10" s="4" customFormat="1" ht="19.5" customHeight="1" x14ac:dyDescent="0.2">
      <c r="A525" s="65"/>
      <c r="B525" s="65"/>
      <c r="C525" s="56">
        <v>480</v>
      </c>
      <c r="D525" s="56" t="s">
        <v>315</v>
      </c>
      <c r="E525" s="56" t="s">
        <v>43</v>
      </c>
      <c r="F525" s="56" t="s">
        <v>116</v>
      </c>
      <c r="G525" s="56">
        <v>1</v>
      </c>
      <c r="H525" s="48">
        <v>27.57</v>
      </c>
      <c r="I525" s="56"/>
      <c r="J525" s="44" t="str">
        <f t="shared" si="10"/>
        <v>INSERT INTO `medical_vacancies` (`id`, `keyOrganization`, `job`, `division`, `bet`, `measures`) VALUES (NULL, 'obl-psich-nevr-bolnitsa-1', 'медицинская сестра диетическая', 'стационар', '1', '');</v>
      </c>
    </row>
    <row r="526" spans="1:10" s="4" customFormat="1" ht="19.5" customHeight="1" x14ac:dyDescent="0.2">
      <c r="A526" s="65"/>
      <c r="B526" s="65"/>
      <c r="C526" s="56">
        <v>481</v>
      </c>
      <c r="D526" s="56" t="s">
        <v>315</v>
      </c>
      <c r="E526" s="56" t="s">
        <v>70</v>
      </c>
      <c r="F526" s="56" t="s">
        <v>116</v>
      </c>
      <c r="G526" s="56">
        <v>19</v>
      </c>
      <c r="H526" s="48">
        <v>40.869999999999997</v>
      </c>
      <c r="I526" s="56"/>
      <c r="J526" s="44" t="str">
        <f t="shared" si="10"/>
        <v>INSERT INTO `medical_vacancies` (`id`, `keyOrganization`, `job`, `division`, `bet`, `measures`) VALUES (NULL, 'obl-psich-nevr-bolnitsa-1', 'медицинская сестра палатная', 'стационар', '19', '');</v>
      </c>
    </row>
    <row r="527" spans="1:10" s="4" customFormat="1" ht="19.5" customHeight="1" x14ac:dyDescent="0.2">
      <c r="A527" s="65"/>
      <c r="B527" s="65"/>
      <c r="C527" s="56">
        <v>482</v>
      </c>
      <c r="D527" s="56" t="s">
        <v>315</v>
      </c>
      <c r="E527" s="56" t="s">
        <v>170</v>
      </c>
      <c r="F527" s="56" t="s">
        <v>133</v>
      </c>
      <c r="G527" s="56">
        <v>3</v>
      </c>
      <c r="H527" s="48">
        <v>26.14</v>
      </c>
      <c r="I527" s="56"/>
      <c r="J527" s="44" t="str">
        <f t="shared" si="10"/>
        <v>INSERT INTO `medical_vacancies` (`id`, `keyOrganization`, `job`, `division`, `bet`, `measures`) VALUES (NULL, 'obl-psich-nevr-bolnitsa-1', 'медицинская сестра процедурной', 'стационар(поликлиника)', '3', '');</v>
      </c>
    </row>
    <row r="528" spans="1:10" s="47" customFormat="1" ht="19.5" customHeight="1" x14ac:dyDescent="0.2">
      <c r="A528" s="65"/>
      <c r="B528" s="65"/>
      <c r="C528" s="46">
        <v>483</v>
      </c>
      <c r="D528" s="46" t="s">
        <v>315</v>
      </c>
      <c r="E528" s="56" t="s">
        <v>236</v>
      </c>
      <c r="F528" s="56" t="s">
        <v>115</v>
      </c>
      <c r="G528" s="56">
        <v>1</v>
      </c>
      <c r="H528" s="48">
        <v>47.8</v>
      </c>
      <c r="I528" s="46"/>
      <c r="J528" s="46" t="str">
        <f t="shared" si="10"/>
        <v>INSERT INTO `medical_vacancies` (`id`, `keyOrganization`, `job`, `division`, `bet`, `measures`) VALUES (NULL, 'obl-psich-nevr-bolnitsa-1', 'медицинский психолог', 'поликлиника', '1', '');</v>
      </c>
    </row>
    <row r="529" spans="1:10" s="4" customFormat="1" ht="19.5" customHeight="1" x14ac:dyDescent="0.2">
      <c r="A529" s="65">
        <v>42</v>
      </c>
      <c r="B529" s="65" t="s">
        <v>110</v>
      </c>
      <c r="C529" s="56">
        <v>484</v>
      </c>
      <c r="D529" s="56" t="s">
        <v>316</v>
      </c>
      <c r="E529" s="56" t="s">
        <v>53</v>
      </c>
      <c r="F529" s="56" t="s">
        <v>116</v>
      </c>
      <c r="G529" s="56">
        <v>1</v>
      </c>
      <c r="H529" s="48">
        <v>63</v>
      </c>
      <c r="I529" s="56"/>
      <c r="J529" s="44" t="str">
        <f t="shared" si="10"/>
        <v>INSERT INTO `medical_vacancies` (`id`, `keyOrganization`, `job`, `division`, `bet`, `measures`) VALUES (NULL, 'obl-tub-disp', 'врач-фтизиатр', 'стационар', '1', '');</v>
      </c>
    </row>
    <row r="530" spans="1:10" s="4" customFormat="1" ht="19.5" customHeight="1" x14ac:dyDescent="0.2">
      <c r="A530" s="65"/>
      <c r="B530" s="65"/>
      <c r="C530" s="56">
        <v>485</v>
      </c>
      <c r="D530" s="56" t="s">
        <v>316</v>
      </c>
      <c r="E530" s="56" t="s">
        <v>23</v>
      </c>
      <c r="F530" s="56" t="s">
        <v>116</v>
      </c>
      <c r="G530" s="56">
        <v>2</v>
      </c>
      <c r="H530" s="48">
        <v>100</v>
      </c>
      <c r="I530" s="56" t="s">
        <v>248</v>
      </c>
      <c r="J530" s="44" t="str">
        <f t="shared" si="10"/>
        <v>INSERT INTO `medical_vacancies` (`id`, `keyOrganization`, `job`, `division`, `bet`, `measures`) VALUES (NULL, 'obl-tub-disp',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31" spans="1:10" s="4" customFormat="1" ht="19.5" customHeight="1" x14ac:dyDescent="0.2">
      <c r="A531" s="65"/>
      <c r="B531" s="65"/>
      <c r="C531" s="56">
        <v>486</v>
      </c>
      <c r="D531" s="56" t="s">
        <v>316</v>
      </c>
      <c r="E531" s="56" t="s">
        <v>55</v>
      </c>
      <c r="F531" s="56" t="s">
        <v>115</v>
      </c>
      <c r="G531" s="56">
        <v>1</v>
      </c>
      <c r="H531" s="48">
        <v>65</v>
      </c>
      <c r="I531" s="56"/>
      <c r="J531" s="44" t="str">
        <f t="shared" si="10"/>
        <v>INSERT INTO `medical_vacancies` (`id`, `keyOrganization`, `job`, `division`, `bet`, `measures`) VALUES (NULL, 'obl-tub-disp', 'врач-фтизиатр участковый', 'поликлиника', '1', '');</v>
      </c>
    </row>
    <row r="532" spans="1:10" s="4" customFormat="1" ht="19.5" customHeight="1" x14ac:dyDescent="0.2">
      <c r="A532" s="65"/>
      <c r="B532" s="65"/>
      <c r="C532" s="56">
        <v>487</v>
      </c>
      <c r="D532" s="56" t="s">
        <v>316</v>
      </c>
      <c r="E532" s="56" t="s">
        <v>6</v>
      </c>
      <c r="F532" s="56" t="s">
        <v>116</v>
      </c>
      <c r="G532" s="56">
        <v>1</v>
      </c>
      <c r="H532" s="48">
        <v>75</v>
      </c>
      <c r="I532" s="56"/>
      <c r="J532" s="44" t="str">
        <f t="shared" si="10"/>
        <v>INSERT INTO `medical_vacancies` (`id`, `keyOrganization`, `job`, `division`, `bet`, `measures`) VALUES (NULL, 'obl-tub-disp', 'врач-эндоскопист', 'стационар', '1', '');</v>
      </c>
    </row>
    <row r="533" spans="1:10" s="4" customFormat="1" ht="19.5" customHeight="1" x14ac:dyDescent="0.2">
      <c r="A533" s="65"/>
      <c r="B533" s="65"/>
      <c r="C533" s="56">
        <v>488</v>
      </c>
      <c r="D533" s="56" t="s">
        <v>316</v>
      </c>
      <c r="E533" s="56" t="s">
        <v>341</v>
      </c>
      <c r="F533" s="56" t="s">
        <v>115</v>
      </c>
      <c r="G533" s="56">
        <v>1</v>
      </c>
      <c r="H533" s="48">
        <v>63</v>
      </c>
      <c r="I533" s="56"/>
      <c r="J533" s="44" t="str">
        <f t="shared" si="10"/>
        <v>INSERT INTO `medical_vacancies` (`id`, `keyOrganization`, `job`, `division`, `bet`, `measures`) VALUES (NULL, 'obl-tub-disp', 'врач-методист', 'поликлиника', '1', '');</v>
      </c>
    </row>
    <row r="534" spans="1:10" s="4" customFormat="1" ht="19.5" customHeight="1" x14ac:dyDescent="0.2">
      <c r="A534" s="65"/>
      <c r="B534" s="65"/>
      <c r="C534" s="56">
        <v>489</v>
      </c>
      <c r="D534" s="56" t="s">
        <v>316</v>
      </c>
      <c r="E534" s="56" t="s">
        <v>201</v>
      </c>
      <c r="F534" s="56" t="s">
        <v>116</v>
      </c>
      <c r="G534" s="56">
        <v>1</v>
      </c>
      <c r="H534" s="48">
        <v>90</v>
      </c>
      <c r="I534" s="56"/>
      <c r="J534" s="44" t="str">
        <f t="shared" si="10"/>
        <v>INSERT INTO `medical_vacancies` (`id`, `keyOrganization`, `job`, `division`, `bet`, `measures`) VALUES (NULL, 'obl-tub-disp', 'заведующий отделением эндоскопии-врач-эндоскопист', 'стационар', '1', '');</v>
      </c>
    </row>
    <row r="535" spans="1:10" s="4" customFormat="1" ht="19.5" customHeight="1" x14ac:dyDescent="0.2">
      <c r="A535" s="65"/>
      <c r="B535" s="65"/>
      <c r="C535" s="56">
        <v>490</v>
      </c>
      <c r="D535" s="56" t="s">
        <v>316</v>
      </c>
      <c r="E535" s="56" t="s">
        <v>43</v>
      </c>
      <c r="F535" s="56" t="s">
        <v>116</v>
      </c>
      <c r="G535" s="56">
        <v>1</v>
      </c>
      <c r="H535" s="48">
        <v>45</v>
      </c>
      <c r="I535" s="56"/>
      <c r="J535" s="44" t="str">
        <f t="shared" si="10"/>
        <v>INSERT INTO `medical_vacancies` (`id`, `keyOrganization`, `job`, `division`, `bet`, `measures`) VALUES (NULL, 'obl-tub-disp', 'медицинская сестра диетическая', 'стационар', '1', '');</v>
      </c>
    </row>
    <row r="536" spans="1:10" s="4" customFormat="1" ht="19.5" customHeight="1" x14ac:dyDescent="0.2">
      <c r="A536" s="65"/>
      <c r="B536" s="65"/>
      <c r="C536" s="56">
        <v>491</v>
      </c>
      <c r="D536" s="56" t="s">
        <v>316</v>
      </c>
      <c r="E536" s="56" t="s">
        <v>70</v>
      </c>
      <c r="F536" s="56" t="s">
        <v>116</v>
      </c>
      <c r="G536" s="56">
        <v>1</v>
      </c>
      <c r="H536" s="48">
        <v>45</v>
      </c>
      <c r="I536" s="56"/>
      <c r="J536" s="44" t="str">
        <f t="shared" si="10"/>
        <v>INSERT INTO `medical_vacancies` (`id`, `keyOrganization`, `job`, `division`, `bet`, `measures`) VALUES (NULL, 'obl-tub-disp', 'медицинская сестра палатная', 'стационар', '1', '');</v>
      </c>
    </row>
    <row r="537" spans="1:10" s="4" customFormat="1" ht="19.5" customHeight="1" x14ac:dyDescent="0.2">
      <c r="A537" s="65"/>
      <c r="B537" s="65"/>
      <c r="C537" s="56">
        <v>492</v>
      </c>
      <c r="D537" s="56" t="s">
        <v>316</v>
      </c>
      <c r="E537" s="56" t="s">
        <v>170</v>
      </c>
      <c r="F537" s="56" t="s">
        <v>116</v>
      </c>
      <c r="G537" s="56">
        <v>1</v>
      </c>
      <c r="H537" s="48">
        <v>35</v>
      </c>
      <c r="I537" s="56"/>
      <c r="J537" s="44" t="str">
        <f t="shared" si="10"/>
        <v>INSERT INTO `medical_vacancies` (`id`, `keyOrganization`, `job`, `division`, `bet`, `measures`) VALUES (NULL, 'obl-tub-disp', 'медицинская сестра процедурной', 'стационар', '1', '');</v>
      </c>
    </row>
    <row r="538" spans="1:10" s="4" customFormat="1" ht="19.5" customHeight="1" x14ac:dyDescent="0.2">
      <c r="A538" s="65"/>
      <c r="B538" s="65"/>
      <c r="C538" s="56">
        <v>493</v>
      </c>
      <c r="D538" s="56" t="s">
        <v>316</v>
      </c>
      <c r="E538" s="56" t="s">
        <v>36</v>
      </c>
      <c r="F538" s="56" t="s">
        <v>115</v>
      </c>
      <c r="G538" s="56">
        <v>1</v>
      </c>
      <c r="H538" s="48">
        <v>39.799999999999997</v>
      </c>
      <c r="I538" s="56"/>
      <c r="J538" s="44" t="str">
        <f t="shared" si="10"/>
        <v>INSERT INTO `medical_vacancies` (`id`, `keyOrganization`, `job`, `division`, `bet`, `measures`) VALUES (NULL, 'obl-tub-disp', 'медицинская сестра участковая', 'поликлиника', '1', '');</v>
      </c>
    </row>
    <row r="539" spans="1:10" s="4" customFormat="1" ht="19.5" customHeight="1" x14ac:dyDescent="0.2">
      <c r="A539" s="65"/>
      <c r="B539" s="65"/>
      <c r="C539" s="56">
        <v>494</v>
      </c>
      <c r="D539" s="56" t="s">
        <v>316</v>
      </c>
      <c r="E539" s="56" t="s">
        <v>0</v>
      </c>
      <c r="F539" s="56" t="s">
        <v>115</v>
      </c>
      <c r="G539" s="56">
        <v>1</v>
      </c>
      <c r="H539" s="48">
        <v>35</v>
      </c>
      <c r="I539" s="56"/>
      <c r="J539" s="44" t="str">
        <f t="shared" si="10"/>
        <v>INSERT INTO `medical_vacancies` (`id`, `keyOrganization`, `job`, `division`, `bet`, `measures`) VALUES (NULL, 'obl-tub-disp', 'рентгенолаборант', 'поликлиника', '1', '');</v>
      </c>
    </row>
    <row r="540" spans="1:10" s="4" customFormat="1" ht="19.5" customHeight="1" x14ac:dyDescent="0.2">
      <c r="A540" s="65"/>
      <c r="B540" s="65"/>
      <c r="C540" s="56">
        <v>495</v>
      </c>
      <c r="D540" s="56" t="s">
        <v>316</v>
      </c>
      <c r="E540" s="56" t="s">
        <v>42</v>
      </c>
      <c r="F540" s="56" t="s">
        <v>116</v>
      </c>
      <c r="G540" s="56">
        <v>1</v>
      </c>
      <c r="H540" s="48">
        <v>25</v>
      </c>
      <c r="I540" s="56"/>
      <c r="J540" s="44" t="str">
        <f t="shared" si="10"/>
        <v>INSERT INTO `medical_vacancies` (`id`, `keyOrganization`, `job`, `division`, `bet`, `measures`) VALUES (NULL, 'obl-tub-disp', 'помощник врача-эпидемиолога', 'стационар', '1', '');</v>
      </c>
    </row>
    <row r="541" spans="1:10" s="4" customFormat="1" ht="19.5" customHeight="1" x14ac:dyDescent="0.2">
      <c r="A541" s="65">
        <v>43</v>
      </c>
      <c r="B541" s="65" t="s">
        <v>111</v>
      </c>
      <c r="C541" s="56">
        <v>502</v>
      </c>
      <c r="D541" s="56" t="s">
        <v>317</v>
      </c>
      <c r="E541" s="56" t="s">
        <v>54</v>
      </c>
      <c r="F541" s="56" t="s">
        <v>206</v>
      </c>
      <c r="G541" s="56">
        <v>2</v>
      </c>
      <c r="H541" s="48">
        <v>68.89</v>
      </c>
      <c r="I541" s="56"/>
      <c r="J541" s="44" t="str">
        <f t="shared" si="10"/>
        <v>INSERT INTO `medical_vacancies` (`id`, `keyOrganization`, `job`, `division`, `bet`, `measures`) VALUES (NULL, 'obl-nark-disp', 'врач-психиатр-нарколог', 'стационар (поликлиника)', '2', '');</v>
      </c>
    </row>
    <row r="542" spans="1:10" s="4" customFormat="1" ht="19.5" customHeight="1" x14ac:dyDescent="0.2">
      <c r="A542" s="65"/>
      <c r="B542" s="65"/>
      <c r="C542" s="56">
        <v>503</v>
      </c>
      <c r="D542" s="56" t="s">
        <v>317</v>
      </c>
      <c r="E542" s="56" t="s">
        <v>23</v>
      </c>
      <c r="F542" s="56" t="s">
        <v>116</v>
      </c>
      <c r="G542" s="56">
        <v>1</v>
      </c>
      <c r="H542" s="48">
        <v>68.89</v>
      </c>
      <c r="I542" s="56" t="s">
        <v>248</v>
      </c>
      <c r="J542" s="44" t="str">
        <f t="shared" si="10"/>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43" spans="1:10" s="4" customFormat="1" ht="19.5" customHeight="1" x14ac:dyDescent="0.2">
      <c r="A543" s="65"/>
      <c r="B543" s="65"/>
      <c r="C543" s="56">
        <v>504</v>
      </c>
      <c r="D543" s="56" t="s">
        <v>317</v>
      </c>
      <c r="E543" s="56" t="s">
        <v>70</v>
      </c>
      <c r="F543" s="56" t="s">
        <v>116</v>
      </c>
      <c r="G543" s="56">
        <v>1</v>
      </c>
      <c r="H543" s="48">
        <v>40.15</v>
      </c>
      <c r="I543" s="56"/>
      <c r="J543" s="44" t="str">
        <f t="shared" si="10"/>
        <v>INSERT INTO `medical_vacancies` (`id`, `keyOrganization`, `job`, `division`, `bet`, `measures`) VALUES (NULL, 'obl-nark-disp', 'медицинская сестра палатная', 'стационар', '1', '');</v>
      </c>
    </row>
    <row r="544" spans="1:10" s="4" customFormat="1" ht="27.75" customHeight="1" x14ac:dyDescent="0.2">
      <c r="A544" s="65"/>
      <c r="B544" s="65"/>
      <c r="C544" s="56">
        <v>505</v>
      </c>
      <c r="D544" s="56" t="s">
        <v>317</v>
      </c>
      <c r="E544" s="56" t="s">
        <v>156</v>
      </c>
      <c r="F544" s="56" t="s">
        <v>116</v>
      </c>
      <c r="G544" s="56">
        <v>1</v>
      </c>
      <c r="H544" s="48">
        <v>27.03</v>
      </c>
      <c r="I544" s="56"/>
      <c r="J544" s="44" t="str">
        <f t="shared" si="10"/>
        <v>INSERT INTO `medical_vacancies` (`id`, `keyOrganization`, `job`, `division`, `bet`, `measures`) VALUES (NULL, 'obl-nark-disp', 'санитарка', 'стационар', '1', '');</v>
      </c>
    </row>
    <row r="545" spans="1:10" s="4" customFormat="1" ht="19.5" customHeight="1" x14ac:dyDescent="0.2">
      <c r="A545" s="65">
        <v>44</v>
      </c>
      <c r="B545" s="65" t="s">
        <v>186</v>
      </c>
      <c r="C545" s="56">
        <v>506</v>
      </c>
      <c r="D545" s="56" t="s">
        <v>318</v>
      </c>
      <c r="E545" s="56" t="s">
        <v>18</v>
      </c>
      <c r="F545" s="56" t="s">
        <v>116</v>
      </c>
      <c r="G545" s="56">
        <v>2</v>
      </c>
      <c r="H545" s="48" t="s">
        <v>564</v>
      </c>
      <c r="I545" s="56" t="s">
        <v>248</v>
      </c>
      <c r="J545" s="44" t="str">
        <f t="shared" si="10"/>
        <v>INSERT INTO `medical_vacancies` (`id`, `keyOrganization`, `job`, `division`, `bet`, `measures`) VALUES (NULL, 'obl-onco-disp', 'врач-онколог',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46" spans="1:10" s="4" customFormat="1" ht="19.5" customHeight="1" x14ac:dyDescent="0.2">
      <c r="A546" s="65"/>
      <c r="B546" s="65"/>
      <c r="C546" s="56">
        <v>507</v>
      </c>
      <c r="D546" s="56" t="s">
        <v>318</v>
      </c>
      <c r="E546" s="56" t="s">
        <v>6</v>
      </c>
      <c r="F546" s="56" t="s">
        <v>116</v>
      </c>
      <c r="G546" s="56">
        <v>2</v>
      </c>
      <c r="H546" s="48" t="s">
        <v>564</v>
      </c>
      <c r="I546" s="56"/>
      <c r="J546" s="44" t="str">
        <f t="shared" si="10"/>
        <v>INSERT INTO `medical_vacancies` (`id`, `keyOrganization`, `job`, `division`, `bet`, `measures`) VALUES (NULL, 'obl-onco-disp', 'врач-эндоскопист', 'стационар', '2', '');</v>
      </c>
    </row>
    <row r="547" spans="1:10" s="4" customFormat="1" ht="19.5" customHeight="1" x14ac:dyDescent="0.2">
      <c r="A547" s="65"/>
      <c r="B547" s="65"/>
      <c r="C547" s="56"/>
      <c r="D547" s="56"/>
      <c r="E547" s="56" t="s">
        <v>41</v>
      </c>
      <c r="F547" s="56" t="s">
        <v>116</v>
      </c>
      <c r="G547" s="56">
        <v>1</v>
      </c>
      <c r="H547" s="48" t="s">
        <v>564</v>
      </c>
      <c r="I547" s="56" t="s">
        <v>248</v>
      </c>
      <c r="J547" s="56"/>
    </row>
    <row r="548" spans="1:10" s="4" customFormat="1" ht="19.5" customHeight="1" x14ac:dyDescent="0.2">
      <c r="A548" s="65"/>
      <c r="B548" s="65"/>
      <c r="C548" s="56">
        <v>508</v>
      </c>
      <c r="D548" s="56" t="s">
        <v>318</v>
      </c>
      <c r="E548" s="56" t="s">
        <v>354</v>
      </c>
      <c r="F548" s="56" t="s">
        <v>355</v>
      </c>
      <c r="G548" s="56">
        <v>2</v>
      </c>
      <c r="H548" s="48" t="s">
        <v>563</v>
      </c>
      <c r="I548" s="56"/>
      <c r="J548" s="44" t="str">
        <f t="shared" si="10"/>
        <v>INSERT INTO `medical_vacancies` (`id`, `keyOrganization`, `job`, `division`, `bet`, `measures`) VALUES (NULL, 'obl-onco-disp', 'врач-радиолог', 'радиологический центр', '2', '');</v>
      </c>
    </row>
    <row r="549" spans="1:10" s="4" customFormat="1" ht="19.5" customHeight="1" x14ac:dyDescent="0.2">
      <c r="A549" s="65"/>
      <c r="B549" s="65"/>
      <c r="C549" s="56"/>
      <c r="D549" s="56"/>
      <c r="E549" s="56" t="s">
        <v>23</v>
      </c>
      <c r="F549" s="56" t="s">
        <v>116</v>
      </c>
      <c r="G549" s="56">
        <v>2</v>
      </c>
      <c r="H549" s="48" t="s">
        <v>562</v>
      </c>
      <c r="I549" s="56" t="s">
        <v>248</v>
      </c>
      <c r="J549" s="44"/>
    </row>
    <row r="550" spans="1:10" s="4" customFormat="1" ht="19.5" customHeight="1" x14ac:dyDescent="0.2">
      <c r="A550" s="65"/>
      <c r="B550" s="65"/>
      <c r="C550" s="56">
        <v>509</v>
      </c>
      <c r="D550" s="56" t="s">
        <v>318</v>
      </c>
      <c r="E550" s="56" t="s">
        <v>40</v>
      </c>
      <c r="F550" s="56" t="s">
        <v>115</v>
      </c>
      <c r="G550" s="56">
        <v>2</v>
      </c>
      <c r="H550" s="48" t="s">
        <v>566</v>
      </c>
      <c r="I550" s="56"/>
      <c r="J550" s="44" t="str">
        <f t="shared" si="10"/>
        <v>INSERT INTO `medical_vacancies` (`id`, `keyOrganization`, `job`, `division`, `bet`, `measures`) VALUES (NULL, 'obl-onco-disp', 'медицинская сестра ', 'поликлиника', '2', '');</v>
      </c>
    </row>
    <row r="551" spans="1:10" s="4" customFormat="1" ht="35.25" customHeight="1" x14ac:dyDescent="0.2">
      <c r="A551" s="65"/>
      <c r="B551" s="65"/>
      <c r="C551" s="56">
        <v>510</v>
      </c>
      <c r="D551" s="56" t="s">
        <v>318</v>
      </c>
      <c r="E551" s="50" t="s">
        <v>39</v>
      </c>
      <c r="F551" s="50" t="s">
        <v>116</v>
      </c>
      <c r="G551" s="50">
        <v>2</v>
      </c>
      <c r="H551" s="48" t="s">
        <v>565</v>
      </c>
      <c r="I551" s="56"/>
      <c r="J551" s="44" t="str">
        <f t="shared" si="10"/>
        <v>INSERT INTO `medical_vacancies` (`id`, `keyOrganization`, `job`, `division`, `bet`, `measures`) VALUES (NULL, 'obl-onco-disp', 'медицинская сестра-анестезист', 'стационар', '2', '');</v>
      </c>
    </row>
    <row r="552" spans="1:10" s="4" customFormat="1" ht="19.5" customHeight="1" x14ac:dyDescent="0.2">
      <c r="A552" s="65">
        <v>45</v>
      </c>
      <c r="B552" s="65" t="s">
        <v>230</v>
      </c>
      <c r="C552" s="56">
        <v>511</v>
      </c>
      <c r="D552" s="56" t="s">
        <v>319</v>
      </c>
      <c r="E552" s="56" t="s">
        <v>366</v>
      </c>
      <c r="F552" s="56" t="s">
        <v>367</v>
      </c>
      <c r="G552" s="56">
        <v>1</v>
      </c>
      <c r="H552" s="48">
        <v>48</v>
      </c>
      <c r="I552" s="56"/>
      <c r="J552" s="44" t="str">
        <f t="shared" ref="J552:J618" si="11">CONCATENATE("INSERT INTO `medical_vacancies` (`id`, `keyOrganization`, `job`, `division`, `bet`, `measures`) VALUES (NULL, ","'",D552,"', '",E552,"', ","'",F552,"', ","'",G552,"', ","'",I552,"');")</f>
        <v>INSERT INTO `medical_vacancies` (`id`, `keyOrganization`, `job`, `division`, `bet`, `measures`) VALUES (NULL, 'obl-phiscult-disp', 'заведующий организационно-методическим кабинетом-врач-методист', 'организационно-методический кабинет', '1', '');</v>
      </c>
    </row>
    <row r="553" spans="1:10" s="4" customFormat="1" ht="19.5" customHeight="1" x14ac:dyDescent="0.2">
      <c r="A553" s="65"/>
      <c r="B553" s="65"/>
      <c r="C553" s="56">
        <v>512</v>
      </c>
      <c r="D553" s="56" t="s">
        <v>319</v>
      </c>
      <c r="E553" s="56" t="s">
        <v>371</v>
      </c>
      <c r="F553" s="56" t="s">
        <v>369</v>
      </c>
      <c r="G553" s="56">
        <v>1</v>
      </c>
      <c r="H553" s="48">
        <v>48</v>
      </c>
      <c r="I553" s="56"/>
      <c r="J553" s="44" t="str">
        <f t="shared" si="11"/>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row>
    <row r="554" spans="1:10" s="4" customFormat="1" ht="19.5" customHeight="1" x14ac:dyDescent="0.2">
      <c r="A554" s="65"/>
      <c r="B554" s="65"/>
      <c r="C554" s="56">
        <v>513</v>
      </c>
      <c r="D554" s="56" t="s">
        <v>319</v>
      </c>
      <c r="E554" s="56" t="s">
        <v>202</v>
      </c>
      <c r="F554" s="56" t="s">
        <v>203</v>
      </c>
      <c r="G554" s="56">
        <v>1</v>
      </c>
      <c r="H554" s="48">
        <v>41</v>
      </c>
      <c r="I554" s="56"/>
      <c r="J554" s="44" t="str">
        <f t="shared" si="11"/>
        <v>INSERT INTO `medical_vacancies` (`id`, `keyOrganization`, `job`, `division`, `bet`, `measures`) VALUES (NULL, 'obl-phiscult-disp', 'врач по спортивной медицине ', 'Елецкий филиал', '1', '');</v>
      </c>
    </row>
    <row r="555" spans="1:10" s="4" customFormat="1" ht="19.5" customHeight="1" x14ac:dyDescent="0.2">
      <c r="A555" s="65"/>
      <c r="B555" s="65"/>
      <c r="C555" s="56">
        <v>514</v>
      </c>
      <c r="D555" s="56" t="s">
        <v>319</v>
      </c>
      <c r="E555" s="56" t="s">
        <v>30</v>
      </c>
      <c r="F555" s="56" t="s">
        <v>368</v>
      </c>
      <c r="G555" s="56">
        <v>1</v>
      </c>
      <c r="H555" s="48">
        <v>41</v>
      </c>
      <c r="I555" s="56"/>
      <c r="J555" s="44" t="str">
        <f t="shared" si="11"/>
        <v>INSERT INTO `medical_vacancies` (`id`, `keyOrganization`, `job`, `division`, `bet`, `measures`) VALUES (NULL, 'obl-phiscult-disp', 'врач по лечебной физкультуре', 'отделение ЛФК и массажа', '1', '');</v>
      </c>
    </row>
    <row r="556" spans="1:10" s="4" customFormat="1" ht="19.5" customHeight="1" x14ac:dyDescent="0.2">
      <c r="A556" s="65"/>
      <c r="B556" s="65"/>
      <c r="C556" s="56">
        <v>515</v>
      </c>
      <c r="D556" s="56" t="s">
        <v>319</v>
      </c>
      <c r="E556" s="56" t="s">
        <v>117</v>
      </c>
      <c r="F556" s="56" t="s">
        <v>370</v>
      </c>
      <c r="G556" s="56">
        <v>1</v>
      </c>
      <c r="H556" s="48">
        <v>41</v>
      </c>
      <c r="I556" s="56"/>
      <c r="J556" s="44" t="str">
        <f t="shared" si="11"/>
        <v>INSERT INTO `medical_vacancies` (`id`, `keyOrganization`, `job`, `division`, `bet`, `measures`) VALUES (NULL, 'obl-phiscult-disp', 'врач ультразвуковой диагностики', 'кабинет ультразвуковой диагностики', '1', '');</v>
      </c>
    </row>
    <row r="557" spans="1:10" s="4" customFormat="1" ht="19.5" customHeight="1" x14ac:dyDescent="0.2">
      <c r="A557" s="65"/>
      <c r="B557" s="65"/>
      <c r="C557" s="56">
        <v>516</v>
      </c>
      <c r="D557" s="56" t="s">
        <v>319</v>
      </c>
      <c r="E557" s="56" t="s">
        <v>7</v>
      </c>
      <c r="F557" s="56" t="s">
        <v>369</v>
      </c>
      <c r="G557" s="56">
        <v>1</v>
      </c>
      <c r="H557" s="48">
        <v>41</v>
      </c>
      <c r="I557" s="56"/>
      <c r="J557" s="44" t="str">
        <f t="shared" si="11"/>
        <v>INSERT INTO `medical_vacancies` (`id`, `keyOrganization`, `job`, `division`, `bet`, `measures`) VALUES (NULL, 'obl-phiscult-disp', 'врач функциональной диагностики', 'кабинет функциональной диагностики', '1', '');</v>
      </c>
    </row>
    <row r="558" spans="1:10" s="4" customFormat="1" ht="19.5" customHeight="1" x14ac:dyDescent="0.2">
      <c r="A558" s="65"/>
      <c r="B558" s="65"/>
      <c r="C558" s="56">
        <v>517</v>
      </c>
      <c r="D558" s="56" t="s">
        <v>319</v>
      </c>
      <c r="E558" s="56"/>
      <c r="F558" s="56"/>
      <c r="G558" s="56"/>
      <c r="H558" s="48"/>
      <c r="I558" s="56"/>
      <c r="J558" s="44" t="str">
        <f t="shared" si="11"/>
        <v>INSERT INTO `medical_vacancies` (`id`, `keyOrganization`, `job`, `division`, `bet`, `measures`) VALUES (NULL, 'obl-phiscult-disp', '', '', '', '');</v>
      </c>
    </row>
    <row r="559" spans="1:10" s="4" customFormat="1" ht="35.25" customHeight="1" x14ac:dyDescent="0.2">
      <c r="A559" s="44">
        <v>46</v>
      </c>
      <c r="B559" s="56" t="s">
        <v>223</v>
      </c>
      <c r="C559" s="56">
        <v>518</v>
      </c>
      <c r="D559" s="56" t="s">
        <v>320</v>
      </c>
      <c r="E559" s="56" t="s">
        <v>237</v>
      </c>
      <c r="F559" s="56" t="s">
        <v>115</v>
      </c>
      <c r="G559" s="56">
        <v>1</v>
      </c>
      <c r="H559" s="48">
        <v>48.541499999999999</v>
      </c>
      <c r="I559" s="56"/>
      <c r="J559" s="44" t="str">
        <f t="shared" si="11"/>
        <v>INSERT INTO `medical_vacancies` (`id`, `keyOrganization`, `job`, `division`, `bet`, `measures`) VALUES (NULL, 'obl-kozhven-disp', 'врач-дерматовенеролог Елецкого филиала', 'поликлиника', '1', '');</v>
      </c>
    </row>
    <row r="560" spans="1:10" s="4" customFormat="1" ht="19.5" customHeight="1" x14ac:dyDescent="0.2">
      <c r="A560" s="65">
        <v>47</v>
      </c>
      <c r="B560" s="65" t="s">
        <v>153</v>
      </c>
      <c r="C560" s="56">
        <v>519</v>
      </c>
      <c r="D560" s="56" t="s">
        <v>321</v>
      </c>
      <c r="E560" s="56" t="s">
        <v>35</v>
      </c>
      <c r="F560" s="49"/>
      <c r="G560" s="56">
        <v>10</v>
      </c>
      <c r="H560" s="48" t="s">
        <v>567</v>
      </c>
      <c r="I560" s="56"/>
      <c r="J560" s="44" t="str">
        <f t="shared" si="11"/>
        <v>INSERT INTO `medical_vacancies` (`id`, `keyOrganization`, `job`, `division`, `bet`, `measures`) VALUES (NULL, 'lipetsk-emergency', 'врач скорой медицинской помощи', '', '10', '');</v>
      </c>
    </row>
    <row r="561" spans="1:10" s="4" customFormat="1" ht="19.5" customHeight="1" x14ac:dyDescent="0.2">
      <c r="A561" s="65"/>
      <c r="B561" s="65"/>
      <c r="C561" s="56">
        <v>520</v>
      </c>
      <c r="D561" s="56" t="s">
        <v>321</v>
      </c>
      <c r="E561" s="56" t="s">
        <v>19</v>
      </c>
      <c r="F561" s="49"/>
      <c r="G561" s="56">
        <v>2</v>
      </c>
      <c r="H561" s="48" t="s">
        <v>568</v>
      </c>
      <c r="I561" s="56"/>
      <c r="J561" s="44" t="str">
        <f t="shared" si="11"/>
        <v>INSERT INTO `medical_vacancies` (`id`, `keyOrganization`, `job`, `division`, `bet`, `measures`) VALUES (NULL, 'lipetsk-emergency', 'врач-психиатр', '', '2', '');</v>
      </c>
    </row>
    <row r="562" spans="1:10" s="4" customFormat="1" ht="19.5" customHeight="1" x14ac:dyDescent="0.2">
      <c r="A562" s="65"/>
      <c r="B562" s="65"/>
      <c r="C562" s="56">
        <v>521</v>
      </c>
      <c r="D562" s="56" t="s">
        <v>321</v>
      </c>
      <c r="E562" s="56" t="s">
        <v>33</v>
      </c>
      <c r="F562" s="49"/>
      <c r="G562" s="56">
        <v>3</v>
      </c>
      <c r="H562" s="48" t="s">
        <v>567</v>
      </c>
      <c r="I562" s="56" t="s">
        <v>248</v>
      </c>
      <c r="J562" s="44" t="str">
        <f t="shared" si="11"/>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63" spans="1:10" s="4" customFormat="1" ht="19.5" customHeight="1" x14ac:dyDescent="0.2">
      <c r="A563" s="65"/>
      <c r="B563" s="65"/>
      <c r="C563" s="56">
        <v>522</v>
      </c>
      <c r="D563" s="56" t="s">
        <v>321</v>
      </c>
      <c r="E563" s="56" t="s">
        <v>23</v>
      </c>
      <c r="F563" s="49"/>
      <c r="G563" s="56">
        <v>6</v>
      </c>
      <c r="H563" s="48" t="s">
        <v>568</v>
      </c>
      <c r="I563" s="56" t="s">
        <v>248</v>
      </c>
      <c r="J563" s="44" t="str">
        <f t="shared" si="11"/>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64" spans="1:10" s="4" customFormat="1" ht="19.5" customHeight="1" x14ac:dyDescent="0.2">
      <c r="A564" s="65"/>
      <c r="B564" s="65"/>
      <c r="C564" s="56">
        <v>523</v>
      </c>
      <c r="D564" s="56" t="s">
        <v>321</v>
      </c>
      <c r="E564" s="56" t="s">
        <v>62</v>
      </c>
      <c r="F564" s="49"/>
      <c r="G564" s="56">
        <v>20</v>
      </c>
      <c r="H564" s="48" t="s">
        <v>569</v>
      </c>
      <c r="I564" s="56" t="s">
        <v>273</v>
      </c>
      <c r="J564" s="44" t="str">
        <f t="shared" si="11"/>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row>
    <row r="565" spans="1:10" s="4" customFormat="1" ht="19.5" customHeight="1" x14ac:dyDescent="0.2">
      <c r="A565" s="65"/>
      <c r="B565" s="65"/>
      <c r="C565" s="56">
        <v>524</v>
      </c>
      <c r="D565" s="56" t="s">
        <v>321</v>
      </c>
      <c r="E565" s="56" t="s">
        <v>158</v>
      </c>
      <c r="F565" s="49"/>
      <c r="G565" s="56">
        <v>2</v>
      </c>
      <c r="H565" s="48" t="s">
        <v>571</v>
      </c>
      <c r="I565" s="56"/>
      <c r="J565" s="44" t="str">
        <f t="shared" si="11"/>
        <v>INSERT INTO `medical_vacancies` (`id`, `keyOrganization`, `job`, `division`, `bet`, `measures`) VALUES (NULL, 'lipetsk-emergency', 'медицинская сестра кабинета подготовки к работе медицинских укладок', '', '2', '');</v>
      </c>
    </row>
    <row r="566" spans="1:10" s="4" customFormat="1" ht="19.5" customHeight="1" x14ac:dyDescent="0.2">
      <c r="A566" s="65"/>
      <c r="B566" s="65"/>
      <c r="C566" s="56">
        <v>525</v>
      </c>
      <c r="D566" s="56" t="s">
        <v>321</v>
      </c>
      <c r="E566" s="56" t="s">
        <v>386</v>
      </c>
      <c r="F566" s="49"/>
      <c r="G566" s="56">
        <v>10</v>
      </c>
      <c r="H566" s="48" t="s">
        <v>570</v>
      </c>
      <c r="I566" s="56"/>
      <c r="J566" s="44" t="str">
        <f t="shared" si="11"/>
        <v>INSERT INTO `medical_vacancies` (`id`, `keyOrganization`, `job`, `division`, `bet`, `measures`) VALUES (NULL, 'lipetsk-emergency', 'медицинская сестра или фельдшер  по приему вызовов', '', '10', '');</v>
      </c>
    </row>
    <row r="567" spans="1:10" s="4" customFormat="1" ht="19.5" customHeight="1" x14ac:dyDescent="0.2">
      <c r="A567" s="65"/>
      <c r="B567" s="65"/>
      <c r="C567" s="56">
        <v>526</v>
      </c>
      <c r="D567" s="56" t="s">
        <v>321</v>
      </c>
      <c r="E567" s="56" t="s">
        <v>45</v>
      </c>
      <c r="F567" s="49"/>
      <c r="G567" s="56">
        <v>10</v>
      </c>
      <c r="H567" s="48" t="s">
        <v>572</v>
      </c>
      <c r="I567" s="56"/>
      <c r="J567" s="44" t="str">
        <f t="shared" si="11"/>
        <v>INSERT INTO `medical_vacancies` (`id`, `keyOrganization`, `job`, `division`, `bet`, `measures`) VALUES (NULL, 'lipetsk-emergency', 'водитель автомобиля', '', '10', '');</v>
      </c>
    </row>
    <row r="568" spans="1:10" s="4" customFormat="1" ht="19.5" customHeight="1" x14ac:dyDescent="0.2">
      <c r="A568" s="65"/>
      <c r="B568" s="65"/>
      <c r="C568" s="56">
        <v>527</v>
      </c>
      <c r="D568" s="56" t="s">
        <v>321</v>
      </c>
      <c r="E568" s="56" t="s">
        <v>46</v>
      </c>
      <c r="F568" s="49"/>
      <c r="G568" s="56">
        <v>3</v>
      </c>
      <c r="H568" s="48" t="s">
        <v>573</v>
      </c>
      <c r="I568" s="56"/>
      <c r="J568" s="44" t="str">
        <f t="shared" si="11"/>
        <v>INSERT INTO `medical_vacancies` (`id`, `keyOrganization`, `job`, `division`, `bet`, `measures`) VALUES (NULL, 'lipetsk-emergency', 'уборщик служебных помещений', '', '3', '');</v>
      </c>
    </row>
    <row r="569" spans="1:10" s="4" customFormat="1" ht="19.5" customHeight="1" x14ac:dyDescent="0.2">
      <c r="A569" s="65">
        <v>48</v>
      </c>
      <c r="B569" s="65" t="s">
        <v>211</v>
      </c>
      <c r="C569" s="56">
        <v>528</v>
      </c>
      <c r="D569" s="56" t="s">
        <v>322</v>
      </c>
      <c r="E569" s="60" t="s">
        <v>65</v>
      </c>
      <c r="F569" s="56" t="s">
        <v>115</v>
      </c>
      <c r="G569" s="56">
        <v>1</v>
      </c>
      <c r="H569" s="48">
        <v>33</v>
      </c>
      <c r="I569" s="56"/>
      <c r="J569" s="44" t="str">
        <f t="shared" si="11"/>
        <v>INSERT INTO `medical_vacancies` (`id`, `keyOrganization`, `job`, `division`, `bet`, `measures`) VALUES (NULL, 'obl-stom-center', 'врач-стоматолог-хирург', 'поликлиника', '1', '');</v>
      </c>
    </row>
    <row r="570" spans="1:10" s="4" customFormat="1" ht="19.5" customHeight="1" x14ac:dyDescent="0.2">
      <c r="A570" s="65"/>
      <c r="B570" s="65"/>
      <c r="C570" s="56">
        <v>529</v>
      </c>
      <c r="D570" s="56" t="s">
        <v>322</v>
      </c>
      <c r="E570" s="56" t="s">
        <v>63</v>
      </c>
      <c r="F570" s="56" t="s">
        <v>115</v>
      </c>
      <c r="G570" s="56">
        <v>1</v>
      </c>
      <c r="H570" s="48">
        <v>38.5</v>
      </c>
      <c r="I570" s="56"/>
      <c r="J570" s="44" t="str">
        <f t="shared" si="11"/>
        <v>INSERT INTO `medical_vacancies` (`id`, `keyOrganization`, `job`, `division`, `bet`, `measures`) VALUES (NULL, 'obl-stom-center', 'врач-стоматолог-терапевт', 'поликлиника', '1', '');</v>
      </c>
    </row>
    <row r="571" spans="1:10" s="4" customFormat="1" ht="19.5" customHeight="1" x14ac:dyDescent="0.2">
      <c r="A571" s="65"/>
      <c r="B571" s="65"/>
      <c r="C571" s="56"/>
      <c r="D571" s="56"/>
      <c r="E571" s="56" t="s">
        <v>80</v>
      </c>
      <c r="F571" s="56" t="s">
        <v>115</v>
      </c>
      <c r="G571" s="56">
        <v>1</v>
      </c>
      <c r="H571" s="48">
        <v>38.5</v>
      </c>
      <c r="I571" s="56"/>
      <c r="J571" s="44"/>
    </row>
    <row r="572" spans="1:10" s="4" customFormat="1" ht="19.5" customHeight="1" x14ac:dyDescent="0.2">
      <c r="A572" s="65"/>
      <c r="B572" s="65"/>
      <c r="C572" s="56">
        <v>530</v>
      </c>
      <c r="D572" s="56" t="s">
        <v>322</v>
      </c>
      <c r="E572" s="56" t="s">
        <v>64</v>
      </c>
      <c r="F572" s="56" t="s">
        <v>115</v>
      </c>
      <c r="G572" s="56">
        <v>1</v>
      </c>
      <c r="H572" s="48">
        <v>38.5</v>
      </c>
      <c r="I572" s="56"/>
      <c r="J572" s="44" t="str">
        <f t="shared" si="11"/>
        <v>INSERT INTO `medical_vacancies` (`id`, `keyOrganization`, `job`, `division`, `bet`, `measures`) VALUES (NULL, 'obl-stom-center', 'врач-стоматолог', 'поликлиника', '1', '');</v>
      </c>
    </row>
    <row r="573" spans="1:10" s="4" customFormat="1" ht="48" customHeight="1" x14ac:dyDescent="0.2">
      <c r="A573" s="65"/>
      <c r="B573" s="65"/>
      <c r="C573" s="56">
        <v>531</v>
      </c>
      <c r="D573" s="56" t="s">
        <v>322</v>
      </c>
      <c r="E573" s="56" t="s">
        <v>210</v>
      </c>
      <c r="F573" s="56" t="s">
        <v>115</v>
      </c>
      <c r="G573" s="56">
        <v>1</v>
      </c>
      <c r="H573" s="48">
        <v>38.5</v>
      </c>
      <c r="I573" s="56"/>
      <c r="J573" s="44" t="str">
        <f t="shared" si="11"/>
        <v>INSERT INTO `medical_vacancies` (`id`, `keyOrganization`, `job`, `division`, `bet`, `measures`) VALUES (NULL, 'obl-stom-center', 'врач-стоматолог-детский', 'поликлиника', '1', '');</v>
      </c>
    </row>
    <row r="574" spans="1:10" s="4" customFormat="1" ht="66" customHeight="1" x14ac:dyDescent="0.2">
      <c r="A574" s="44">
        <v>49</v>
      </c>
      <c r="B574" s="56" t="s">
        <v>112</v>
      </c>
      <c r="C574" s="56">
        <v>532</v>
      </c>
      <c r="D574" s="56" t="s">
        <v>323</v>
      </c>
      <c r="E574" s="56" t="s">
        <v>194</v>
      </c>
      <c r="F574" s="56" t="s">
        <v>511</v>
      </c>
      <c r="G574" s="56">
        <v>1</v>
      </c>
      <c r="H574" s="48">
        <v>60</v>
      </c>
      <c r="I574" s="56"/>
      <c r="J574" s="44" t="str">
        <f t="shared" si="11"/>
        <v>INSERT INTO `medical_vacancies` (`id`, `keyOrganization`, `job`, `division`, `bet`, `measures`) VALUES (NULL, 'obl-sud-med-exp', 'врач-судебно-медицинский эксперт', 'судебно-гистологическое отделение', '1', '');</v>
      </c>
    </row>
    <row r="575" spans="1:10" s="4" customFormat="1" ht="19.5" customHeight="1" x14ac:dyDescent="0.2">
      <c r="A575" s="65">
        <v>50</v>
      </c>
      <c r="B575" s="66" t="s">
        <v>537</v>
      </c>
      <c r="C575" s="56">
        <v>533</v>
      </c>
      <c r="D575" s="57" t="s">
        <v>324</v>
      </c>
      <c r="E575" s="57" t="s">
        <v>157</v>
      </c>
      <c r="F575" s="51"/>
      <c r="G575" s="57">
        <v>2</v>
      </c>
      <c r="H575" s="48">
        <v>48.541499999999999</v>
      </c>
      <c r="I575" s="56"/>
      <c r="J575" s="44" t="str">
        <f t="shared" si="11"/>
        <v>INSERT INTO `medical_vacancies` (`id`, `keyOrganization`, `job`, `division`, `bet`, `measures`) VALUES (NULL, 'obl-blood-station', 'врач-трансфузиолог', '', '2', '');</v>
      </c>
    </row>
    <row r="576" spans="1:10" s="4" customFormat="1" ht="19.5" customHeight="1" x14ac:dyDescent="0.2">
      <c r="A576" s="65"/>
      <c r="B576" s="66"/>
      <c r="C576" s="56">
        <v>534</v>
      </c>
      <c r="D576" s="57" t="s">
        <v>324</v>
      </c>
      <c r="E576" s="57" t="s">
        <v>583</v>
      </c>
      <c r="F576" s="51"/>
      <c r="G576" s="57">
        <v>1</v>
      </c>
      <c r="H576" s="48">
        <v>25</v>
      </c>
      <c r="I576" s="56"/>
      <c r="J576" s="44" t="str">
        <f t="shared" si="11"/>
        <v>INSERT INTO `medical_vacancies` (`id`, `keyOrganization`, `job`, `division`, `bet`, `measures`) VALUES (NULL, 'obl-blood-station', 'специалист по ремонту и обслуживанию холодтльного оборудованию', '', '1', '');</v>
      </c>
    </row>
    <row r="577" spans="1:10" s="4" customFormat="1" ht="19.5" customHeight="1" x14ac:dyDescent="0.2">
      <c r="A577" s="65"/>
      <c r="B577" s="66"/>
      <c r="C577" s="56">
        <v>535</v>
      </c>
      <c r="D577" s="57" t="s">
        <v>324</v>
      </c>
      <c r="E577" s="57" t="s">
        <v>46</v>
      </c>
      <c r="F577" s="51"/>
      <c r="G577" s="57">
        <v>4</v>
      </c>
      <c r="H577" s="48" t="s">
        <v>584</v>
      </c>
      <c r="I577" s="56"/>
      <c r="J577" s="44" t="str">
        <f t="shared" si="11"/>
        <v>INSERT INTO `medical_vacancies` (`id`, `keyOrganization`, `job`, `division`, `bet`, `measures`) VALUES (NULL, 'obl-blood-station', 'уборщик служебных помещений', '', '4', '');</v>
      </c>
    </row>
    <row r="578" spans="1:10" s="4" customFormat="1" ht="19.5" customHeight="1" x14ac:dyDescent="0.2">
      <c r="A578" s="65"/>
      <c r="B578" s="66"/>
      <c r="C578" s="56">
        <v>536</v>
      </c>
      <c r="D578" s="57" t="s">
        <v>324</v>
      </c>
      <c r="E578" s="57" t="s">
        <v>585</v>
      </c>
      <c r="F578" s="56"/>
      <c r="G578" s="57">
        <v>1</v>
      </c>
      <c r="H578" s="48">
        <v>23.4</v>
      </c>
      <c r="I578" s="56"/>
      <c r="J578" s="44" t="str">
        <f t="shared" si="11"/>
        <v>INSERT INTO `medical_vacancies` (`id`, `keyOrganization`, `job`, `division`, `bet`, `measures`) VALUES (NULL, 'obl-blood-station', 'секретарь-машинистка', '', '1', '');</v>
      </c>
    </row>
    <row r="579" spans="1:10" s="4" customFormat="1" ht="19.5" customHeight="1" x14ac:dyDescent="0.2">
      <c r="A579" s="65">
        <v>51</v>
      </c>
      <c r="B579" s="65" t="s">
        <v>147</v>
      </c>
      <c r="C579" s="56">
        <v>537</v>
      </c>
      <c r="D579" s="56" t="s">
        <v>325</v>
      </c>
      <c r="E579" s="56" t="s">
        <v>28</v>
      </c>
      <c r="F579" s="56" t="s">
        <v>352</v>
      </c>
      <c r="G579" s="56">
        <v>1</v>
      </c>
      <c r="H579" s="48">
        <v>91</v>
      </c>
      <c r="I579" s="56"/>
      <c r="J579" s="44" t="str">
        <f t="shared" si="11"/>
        <v>INSERT INTO `medical_vacancies` (`id`, `keyOrganization`, `job`, `division`, `bet`, `measures`) VALUES (NULL, 'obl-antispid', 'врач-эпидемиолог', 'отделение эпидемиологии ', '1', '');</v>
      </c>
    </row>
    <row r="580" spans="1:10" s="4" customFormat="1" ht="19.5" customHeight="1" x14ac:dyDescent="0.2">
      <c r="A580" s="65"/>
      <c r="B580" s="65"/>
      <c r="C580" s="56">
        <v>538</v>
      </c>
      <c r="D580" s="56" t="s">
        <v>325</v>
      </c>
      <c r="E580" s="56" t="s">
        <v>42</v>
      </c>
      <c r="F580" s="56" t="s">
        <v>352</v>
      </c>
      <c r="G580" s="56">
        <v>1</v>
      </c>
      <c r="H580" s="48">
        <v>55.5</v>
      </c>
      <c r="I580" s="56"/>
      <c r="J580" s="44" t="str">
        <f t="shared" si="11"/>
        <v>INSERT INTO `medical_vacancies` (`id`, `keyOrganization`, `job`, `division`, `bet`, `measures`) VALUES (NULL, 'obl-antispid', 'помощник врача-эпидемиолога', 'отделение эпидемиологии ', '1', '');</v>
      </c>
    </row>
    <row r="581" spans="1:10" s="4" customFormat="1" ht="36" customHeight="1" x14ac:dyDescent="0.2">
      <c r="A581" s="65"/>
      <c r="B581" s="65"/>
      <c r="C581" s="56">
        <v>539</v>
      </c>
      <c r="D581" s="56" t="s">
        <v>325</v>
      </c>
      <c r="E581" s="56" t="s">
        <v>46</v>
      </c>
      <c r="F581" s="56" t="s">
        <v>353</v>
      </c>
      <c r="G581" s="56">
        <v>1</v>
      </c>
      <c r="H581" s="48">
        <v>24</v>
      </c>
      <c r="I581" s="56"/>
      <c r="J581" s="44" t="str">
        <f t="shared" si="11"/>
        <v>INSERT INTO `medical_vacancies` (`id`, `keyOrganization`, `job`, `division`, `bet`, `measures`) VALUES (NULL, 'obl-antispid', 'уборщик служебных помещений', 'отделение лечебно-диагностической помощи и диспансеризации', '1', '');</v>
      </c>
    </row>
    <row r="582" spans="1:10" s="4" customFormat="1" ht="19.5" customHeight="1" x14ac:dyDescent="0.2">
      <c r="A582" s="65">
        <v>52</v>
      </c>
      <c r="B582" s="65" t="s">
        <v>207</v>
      </c>
      <c r="C582" s="56">
        <v>540</v>
      </c>
      <c r="D582" s="56" t="s">
        <v>326</v>
      </c>
      <c r="E582" s="56" t="s">
        <v>21</v>
      </c>
      <c r="F582" s="56" t="s">
        <v>115</v>
      </c>
      <c r="G582" s="56">
        <v>3</v>
      </c>
      <c r="H582" s="48" t="s">
        <v>574</v>
      </c>
      <c r="I582" s="46"/>
      <c r="J582" s="44" t="e">
        <f>CONCATENATE("INSERT INTO `medical_vacancies` (`id`, `keyOrganization`, `job`, `division`, `bet`, `measures`) VALUES (NULL, ","'",D582,"', '",#REF!,"', ","'",#REF!,"', ","'",#REF!,"', ","'",#REF!,"');")</f>
        <v>#REF!</v>
      </c>
    </row>
    <row r="583" spans="1:10" s="4" customFormat="1" ht="19.5" customHeight="1" x14ac:dyDescent="0.2">
      <c r="A583" s="65"/>
      <c r="B583" s="65"/>
      <c r="C583" s="56">
        <v>541</v>
      </c>
      <c r="D583" s="56" t="s">
        <v>326</v>
      </c>
      <c r="E583" s="56" t="s">
        <v>23</v>
      </c>
      <c r="F583" s="56" t="s">
        <v>116</v>
      </c>
      <c r="G583" s="56">
        <v>5</v>
      </c>
      <c r="H583" s="48" t="s">
        <v>563</v>
      </c>
      <c r="I583" s="56" t="s">
        <v>248</v>
      </c>
      <c r="J583" s="44" t="str">
        <f>CONCATENATE("INSERT INTO `medical_vacancies` (`id`, `keyOrganization`, `job`, `division`, `bet`, `measures`) VALUES (NULL, ","'",D583,"', '",E582,"', ","'",F582,"', ","'",G582,"', ","'",I582,"');")</f>
        <v>INSERT INTO `medical_vacancies` (`id`, `keyOrganization`, `job`, `division`, `bet`, `measures`) VALUES (NULL, 'obl-perinatalny-center', 'врач-акушер-гинеколог', 'поликлиника', '3', '');</v>
      </c>
    </row>
    <row r="584" spans="1:10" s="4" customFormat="1" ht="19.5" customHeight="1" x14ac:dyDescent="0.2">
      <c r="A584" s="65"/>
      <c r="B584" s="65"/>
      <c r="C584" s="56">
        <v>542</v>
      </c>
      <c r="D584" s="56" t="s">
        <v>326</v>
      </c>
      <c r="E584" s="56" t="s">
        <v>44</v>
      </c>
      <c r="F584" s="56" t="s">
        <v>116</v>
      </c>
      <c r="G584" s="56">
        <v>1</v>
      </c>
      <c r="H584" s="48" t="s">
        <v>574</v>
      </c>
      <c r="I584" s="56"/>
      <c r="J584" s="44" t="str">
        <f>CONCATENATE("INSERT INTO `medical_vacancies` (`id`, `keyOrganization`, `job`, `division`, `bet`, `measures`) VALUES (NULL, ","'",D584,"', '",E583,"', ","'",F583,"', ","'",G583,"', ","'",I583,"');")</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85" spans="1:10" s="4" customFormat="1" ht="19.5" customHeight="1" x14ac:dyDescent="0.2">
      <c r="A585" s="65"/>
      <c r="B585" s="65"/>
      <c r="C585" s="56">
        <v>543</v>
      </c>
      <c r="D585" s="56" t="s">
        <v>326</v>
      </c>
      <c r="E585" s="56" t="s">
        <v>71</v>
      </c>
      <c r="F585" s="56" t="s">
        <v>115</v>
      </c>
      <c r="G585" s="56">
        <v>1</v>
      </c>
      <c r="H585" s="48" t="s">
        <v>575</v>
      </c>
      <c r="I585" s="56"/>
      <c r="J585" s="44" t="str">
        <f>CONCATENATE("INSERT INTO `medical_vacancies` (`id`, `keyOrganization`, `job`, `division`, `bet`, `measures`) VALUES (NULL, ","'",D585,"', '",E584,"', ","'",F584,"', ","'",G584,"', ","'",I584,"');")</f>
        <v>INSERT INTO `medical_vacancies` (`id`, `keyOrganization`, `job`, `division`, `bet`, `measures`) VALUES (NULL, 'obl-perinatalny-center', 'врач клинической лабораторной диагностики', 'стационар', '1', '');</v>
      </c>
    </row>
    <row r="586" spans="1:10" s="4" customFormat="1" ht="19.5" customHeight="1" x14ac:dyDescent="0.2">
      <c r="A586" s="65"/>
      <c r="B586" s="65"/>
      <c r="C586" s="56">
        <v>544</v>
      </c>
      <c r="D586" s="56" t="s">
        <v>326</v>
      </c>
      <c r="E586" s="56" t="s">
        <v>32</v>
      </c>
      <c r="F586" s="56" t="s">
        <v>116</v>
      </c>
      <c r="G586" s="56">
        <v>1</v>
      </c>
      <c r="H586" s="48" t="s">
        <v>576</v>
      </c>
      <c r="I586" s="56" t="s">
        <v>248</v>
      </c>
      <c r="J586" s="44" t="str">
        <f>CONCATENATE("INSERT INTO `medical_vacancies` (`id`, `keyOrganization`, `job`, `division`, `bet`, `measures`) VALUES (NULL, ","'",D586,"', '",E585,"', ","'",F585,"', ","'",G585,"', ","'",I585,"');")</f>
        <v>INSERT INTO `medical_vacancies` (`id`, `keyOrganization`, `job`, `division`, `bet`, `measures`) VALUES (NULL, 'obl-perinatalny-center', 'врач - лабораторный  генетик', 'поликлиника', '1', '');</v>
      </c>
    </row>
    <row r="587" spans="1:10" s="4" customFormat="1" ht="19.5" customHeight="1" x14ac:dyDescent="0.2">
      <c r="A587" s="65"/>
      <c r="B587" s="65"/>
      <c r="C587" s="56">
        <v>545</v>
      </c>
      <c r="D587" s="56" t="s">
        <v>326</v>
      </c>
      <c r="E587" s="50" t="s">
        <v>25</v>
      </c>
      <c r="F587" s="50" t="s">
        <v>116</v>
      </c>
      <c r="G587" s="50">
        <v>3</v>
      </c>
      <c r="H587" s="48" t="s">
        <v>577</v>
      </c>
      <c r="J587" s="44" t="str">
        <f>CONCATENATE("INSERT INTO `medical_vacancies` (`id`, `keyOrganization`, `job`, `division`, `bet`, `measures`) VALUES (NULL, ","'",D587,"', '",E586,"', ","'",F586,"', ","'",G586,"', ","'",I586,"');")</f>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88" spans="1:10" s="4" customFormat="1" ht="19.5" customHeight="1" x14ac:dyDescent="0.2">
      <c r="A588" s="65"/>
      <c r="B588" s="65"/>
      <c r="C588" s="56">
        <v>546</v>
      </c>
      <c r="D588" s="56" t="s">
        <v>326</v>
      </c>
      <c r="E588" s="56" t="s">
        <v>70</v>
      </c>
      <c r="F588" s="56" t="s">
        <v>116</v>
      </c>
      <c r="G588" s="56">
        <v>3</v>
      </c>
      <c r="H588" s="48" t="s">
        <v>577</v>
      </c>
      <c r="I588" s="56"/>
      <c r="J588" s="44" t="str">
        <f t="shared" si="11"/>
        <v>INSERT INTO `medical_vacancies` (`id`, `keyOrganization`, `job`, `division`, `bet`, `measures`) VALUES (NULL, 'obl-perinatalny-center', 'медицинская сестра палатная', 'стационар', '3', '');</v>
      </c>
    </row>
    <row r="589" spans="1:10" s="4" customFormat="1" ht="19.5" customHeight="1" x14ac:dyDescent="0.2">
      <c r="A589" s="65"/>
      <c r="B589" s="65"/>
      <c r="C589" s="56"/>
      <c r="D589" s="56"/>
      <c r="E589" s="56" t="s">
        <v>5</v>
      </c>
      <c r="F589" s="56" t="s">
        <v>116</v>
      </c>
      <c r="G589" s="56">
        <v>1</v>
      </c>
      <c r="H589" s="48" t="s">
        <v>578</v>
      </c>
      <c r="I589" s="56"/>
      <c r="J589" s="56"/>
    </row>
    <row r="590" spans="1:10" s="4" customFormat="1" ht="19.5" customHeight="1" x14ac:dyDescent="0.2">
      <c r="A590" s="65"/>
      <c r="B590" s="65"/>
      <c r="C590" s="56"/>
      <c r="D590" s="56"/>
      <c r="E590" s="56" t="s">
        <v>579</v>
      </c>
      <c r="F590" s="56" t="s">
        <v>116</v>
      </c>
      <c r="G590" s="56">
        <v>2</v>
      </c>
      <c r="H590" s="48" t="s">
        <v>580</v>
      </c>
      <c r="I590" s="56"/>
      <c r="J590" s="56"/>
    </row>
    <row r="591" spans="1:10" s="4" customFormat="1" ht="19.5" customHeight="1" x14ac:dyDescent="0.25">
      <c r="A591" s="65"/>
      <c r="B591" s="65"/>
      <c r="C591" s="56">
        <v>547</v>
      </c>
      <c r="D591" s="56" t="s">
        <v>326</v>
      </c>
      <c r="E591" s="50" t="s">
        <v>581</v>
      </c>
      <c r="F591" s="50" t="s">
        <v>116</v>
      </c>
      <c r="G591" s="50">
        <v>1</v>
      </c>
      <c r="H591" s="4" t="s">
        <v>582</v>
      </c>
      <c r="I591" s="56"/>
      <c r="J591" s="44" t="str">
        <f>CONCATENATE("INSERT INTO `medical_vacancies` (`id`, `keyOrganization`, `job`, `division`, `bet`, `measures`) VALUES (NULL, ","'",D591,"', '",E589,"', ","'",F589,"', ","'",G589,"', ","'",I591,"');")</f>
        <v>INSERT INTO `medical_vacancies` (`id`, `keyOrganization`, `job`, `division`, `bet`, `measures`) VALUES (NULL, 'obl-perinatalny-center', 'акушерка', 'стационар', '1', '');</v>
      </c>
    </row>
    <row r="592" spans="1:10" s="4" customFormat="1" ht="19.5" customHeight="1" x14ac:dyDescent="0.2">
      <c r="A592" s="65"/>
      <c r="B592" s="65"/>
      <c r="C592" s="56">
        <v>548</v>
      </c>
      <c r="D592" s="56" t="s">
        <v>326</v>
      </c>
      <c r="E592" s="56"/>
      <c r="F592" s="56"/>
      <c r="G592" s="56"/>
      <c r="H592" s="48"/>
      <c r="I592" s="56"/>
      <c r="J592" s="44" t="str">
        <f t="shared" si="11"/>
        <v>INSERT INTO `medical_vacancies` (`id`, `keyOrganization`, `job`, `division`, `bet`, `measures`) VALUES (NULL, 'obl-perinatalny-center', '', '', '', '');</v>
      </c>
    </row>
    <row r="593" spans="1:10" s="4" customFormat="1" ht="19.5" customHeight="1" x14ac:dyDescent="0.2">
      <c r="A593" s="65">
        <v>53</v>
      </c>
      <c r="B593" s="65" t="s">
        <v>228</v>
      </c>
      <c r="C593" s="56">
        <v>549</v>
      </c>
      <c r="D593" s="56" t="s">
        <v>327</v>
      </c>
      <c r="E593" s="56" t="s">
        <v>4</v>
      </c>
      <c r="F593" s="56" t="s">
        <v>116</v>
      </c>
      <c r="G593" s="56">
        <v>3</v>
      </c>
      <c r="H593" s="48" t="s">
        <v>542</v>
      </c>
      <c r="J593" s="44" t="str">
        <f>CONCATENATE("INSERT INTO `medical_vacancies` (`id`, `keyOrganization`, `job`, `division`, `bet`, `measures`) VALUES (NULL, ","'",D593,"', '",E593,"', ","'",F593,"', ","'",G593,"', ","'",I595,"');")</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594" spans="1:10" s="4" customFormat="1" ht="19.5" customHeight="1" x14ac:dyDescent="0.2">
      <c r="A594" s="65"/>
      <c r="B594" s="65"/>
      <c r="C594" s="56">
        <v>550</v>
      </c>
      <c r="D594" s="56" t="s">
        <v>327</v>
      </c>
      <c r="E594" s="56" t="s">
        <v>12</v>
      </c>
      <c r="F594" s="56" t="s">
        <v>116</v>
      </c>
      <c r="G594" s="56">
        <v>1</v>
      </c>
      <c r="H594" s="48" t="s">
        <v>542</v>
      </c>
      <c r="I594" s="56"/>
      <c r="J594" s="44" t="str">
        <f t="shared" si="11"/>
        <v>INSERT INTO `medical_vacancies` (`id`, `keyOrganization`, `job`, `division`, `bet`, `measures`) VALUES (NULL, 'lipetsk-clinic-infec-bolnitsa', 'врач-оториноларинголог', 'стационар', '1', '');</v>
      </c>
    </row>
    <row r="595" spans="1:10" s="4" customFormat="1" ht="19.5" customHeight="1" x14ac:dyDescent="0.2">
      <c r="A595" s="65"/>
      <c r="B595" s="65"/>
      <c r="C595" s="56"/>
      <c r="D595" s="56"/>
      <c r="E595" s="56" t="s">
        <v>23</v>
      </c>
      <c r="F595" s="56" t="s">
        <v>116</v>
      </c>
      <c r="G595" s="56">
        <v>2</v>
      </c>
      <c r="H595" s="48" t="s">
        <v>542</v>
      </c>
      <c r="I595" s="56" t="s">
        <v>248</v>
      </c>
      <c r="J595" s="44"/>
    </row>
    <row r="596" spans="1:10" s="4" customFormat="1" ht="19.5" customHeight="1" x14ac:dyDescent="0.2">
      <c r="A596" s="65"/>
      <c r="B596" s="65"/>
      <c r="C596" s="56">
        <v>551</v>
      </c>
      <c r="D596" s="56" t="s">
        <v>327</v>
      </c>
      <c r="E596" s="56" t="s">
        <v>213</v>
      </c>
      <c r="F596" s="56" t="s">
        <v>116</v>
      </c>
      <c r="G596" s="56">
        <v>1</v>
      </c>
      <c r="H596" s="48" t="s">
        <v>543</v>
      </c>
      <c r="I596" s="56"/>
      <c r="J596" s="44" t="str">
        <f t="shared" si="11"/>
        <v>INSERT INTO `medical_vacancies` (`id`, `keyOrganization`, `job`, `division`, `bet`, `measures`) VALUES (NULL, 'lipetsk-clinic-infec-bolnitsa', 'врач-диетолог', 'стационар', '1', '');</v>
      </c>
    </row>
    <row r="597" spans="1:10" s="4" customFormat="1" ht="19.5" customHeight="1" x14ac:dyDescent="0.2">
      <c r="A597" s="65"/>
      <c r="B597" s="65"/>
      <c r="C597" s="56">
        <v>552</v>
      </c>
      <c r="D597" s="56" t="s">
        <v>327</v>
      </c>
      <c r="E597" s="56" t="s">
        <v>241</v>
      </c>
      <c r="F597" s="56"/>
      <c r="G597" s="56">
        <v>2</v>
      </c>
      <c r="H597" s="48" t="s">
        <v>547</v>
      </c>
      <c r="I597" s="56"/>
      <c r="J597" s="44" t="str">
        <f t="shared" si="11"/>
        <v>INSERT INTO `medical_vacancies` (`id`, `keyOrganization`, `job`, `division`, `bet`, `measures`) VALUES (NULL, 'lipetsk-clinic-infec-bolnitsa', 'медицинская сестра функциональной диагностики', '', '2', '');</v>
      </c>
    </row>
    <row r="598" spans="1:10" s="4" customFormat="1" ht="19.5" customHeight="1" x14ac:dyDescent="0.2">
      <c r="A598" s="65"/>
      <c r="B598" s="65"/>
      <c r="C598" s="56">
        <v>553</v>
      </c>
      <c r="D598" s="56" t="s">
        <v>327</v>
      </c>
      <c r="E598" s="56" t="s">
        <v>70</v>
      </c>
      <c r="F598" s="56" t="s">
        <v>116</v>
      </c>
      <c r="G598" s="56">
        <v>3</v>
      </c>
      <c r="H598" s="48" t="s">
        <v>546</v>
      </c>
      <c r="I598" s="56"/>
      <c r="J598" s="44" t="str">
        <f t="shared" si="11"/>
        <v>INSERT INTO `medical_vacancies` (`id`, `keyOrganization`, `job`, `division`, `bet`, `measures`) VALUES (NULL, 'lipetsk-clinic-infec-bolnitsa', 'медицинская сестра палатная', 'стационар', '3', '');</v>
      </c>
    </row>
    <row r="599" spans="1:10" s="4" customFormat="1" ht="19.5" customHeight="1" x14ac:dyDescent="0.2">
      <c r="A599" s="65"/>
      <c r="B599" s="65"/>
      <c r="C599" s="56">
        <v>554</v>
      </c>
      <c r="D599" s="56" t="s">
        <v>327</v>
      </c>
      <c r="E599" s="56" t="s">
        <v>123</v>
      </c>
      <c r="F599" s="56"/>
      <c r="G599" s="56">
        <v>2</v>
      </c>
      <c r="H599" s="48" t="s">
        <v>546</v>
      </c>
      <c r="I599" s="56"/>
      <c r="J599" s="44" t="str">
        <f t="shared" si="11"/>
        <v>INSERT INTO `medical_vacancies` (`id`, `keyOrganization`, `job`, `division`, `bet`, `measures`) VALUES (NULL, 'lipetsk-clinic-infec-bolnitsa', 'медицинская сестра приемного отделения', '', '2', '');</v>
      </c>
    </row>
    <row r="600" spans="1:10" s="4" customFormat="1" ht="19.5" customHeight="1" x14ac:dyDescent="0.2">
      <c r="A600" s="65"/>
      <c r="B600" s="65"/>
      <c r="C600" s="56">
        <v>555</v>
      </c>
      <c r="D600" s="56" t="s">
        <v>327</v>
      </c>
      <c r="E600" s="56" t="s">
        <v>214</v>
      </c>
      <c r="F600" s="56"/>
      <c r="G600" s="56">
        <v>5</v>
      </c>
      <c r="H600" s="48" t="s">
        <v>544</v>
      </c>
      <c r="I600" s="56"/>
      <c r="J600" s="44" t="str">
        <f t="shared" si="11"/>
        <v>INSERT INTO `medical_vacancies` (`id`, `keyOrganization`, `job`, `division`, `bet`, `measures`) VALUES (NULL, 'lipetsk-clinic-infec-bolnitsa', 'младшая медицинская сестра по уходу за больными', '', '5', '');</v>
      </c>
    </row>
    <row r="601" spans="1:10" s="4" customFormat="1" ht="19.5" customHeight="1" x14ac:dyDescent="0.2">
      <c r="A601" s="65"/>
      <c r="B601" s="65"/>
      <c r="C601" s="56">
        <v>556</v>
      </c>
      <c r="D601" s="56" t="s">
        <v>327</v>
      </c>
      <c r="E601" s="56" t="s">
        <v>42</v>
      </c>
      <c r="F601" s="56"/>
      <c r="G601" s="56">
        <v>1</v>
      </c>
      <c r="H601" s="48" t="s">
        <v>549</v>
      </c>
      <c r="I601" s="56"/>
      <c r="J601" s="44" t="str">
        <f t="shared" si="11"/>
        <v>INSERT INTO `medical_vacancies` (`id`, `keyOrganization`, `job`, `division`, `bet`, `measures`) VALUES (NULL, 'lipetsk-clinic-infec-bolnitsa', 'помощник врача-эпидемиолога', '', '1', '');</v>
      </c>
    </row>
    <row r="602" spans="1:10" s="4" customFormat="1" ht="19.5" customHeight="1" x14ac:dyDescent="0.2">
      <c r="A602" s="65"/>
      <c r="B602" s="65"/>
      <c r="C602" s="56">
        <v>557</v>
      </c>
      <c r="D602" s="56" t="s">
        <v>327</v>
      </c>
      <c r="E602" s="56" t="s">
        <v>196</v>
      </c>
      <c r="F602" s="56"/>
      <c r="G602" s="56">
        <v>2</v>
      </c>
      <c r="H602" s="48" t="s">
        <v>544</v>
      </c>
      <c r="I602" s="56"/>
      <c r="J602" s="44" t="str">
        <f t="shared" si="11"/>
        <v>INSERT INTO `medical_vacancies` (`id`, `keyOrganization`, `job`, `division`, `bet`, `measures`) VALUES (NULL, 'lipetsk-clinic-infec-bolnitsa', 'дезинфектор', '', '2', '');</v>
      </c>
    </row>
    <row r="603" spans="1:10" s="4" customFormat="1" ht="19.5" customHeight="1" x14ac:dyDescent="0.2">
      <c r="A603" s="65"/>
      <c r="B603" s="65"/>
      <c r="C603" s="56">
        <v>558</v>
      </c>
      <c r="D603" s="56" t="s">
        <v>327</v>
      </c>
      <c r="E603" s="56" t="s">
        <v>164</v>
      </c>
      <c r="F603" s="56"/>
      <c r="G603" s="56">
        <v>1</v>
      </c>
      <c r="H603" s="48" t="s">
        <v>548</v>
      </c>
      <c r="I603" s="56"/>
      <c r="J603" s="44" t="str">
        <f t="shared" si="11"/>
        <v>INSERT INTO `medical_vacancies` (`id`, `keyOrganization`, `job`, `division`, `bet`, `measures`) VALUES (NULL, 'lipetsk-clinic-infec-bolnitsa', 'повар', '', '1', '');</v>
      </c>
    </row>
    <row r="604" spans="1:10" s="4" customFormat="1" ht="19.5" customHeight="1" x14ac:dyDescent="0.2">
      <c r="A604" s="65"/>
      <c r="B604" s="65"/>
      <c r="C604" s="56">
        <v>559</v>
      </c>
      <c r="D604" s="56" t="s">
        <v>327</v>
      </c>
      <c r="E604" s="56" t="s">
        <v>73</v>
      </c>
      <c r="F604" s="56"/>
      <c r="G604" s="56">
        <v>6</v>
      </c>
      <c r="H604" s="48" t="s">
        <v>548</v>
      </c>
      <c r="I604" s="56"/>
      <c r="J604" s="44" t="str">
        <f t="shared" si="11"/>
        <v>INSERT INTO `medical_vacancies` (`id`, `keyOrganization`, `job`, `division`, `bet`, `measures`) VALUES (NULL, 'lipetsk-clinic-infec-bolnitsa', 'буфетчик', '', '6', '');</v>
      </c>
    </row>
    <row r="605" spans="1:10" s="4" customFormat="1" ht="19.5" customHeight="1" x14ac:dyDescent="0.2">
      <c r="A605" s="65"/>
      <c r="B605" s="65"/>
      <c r="C605" s="56">
        <v>560</v>
      </c>
      <c r="D605" s="56" t="s">
        <v>327</v>
      </c>
      <c r="E605" s="56" t="s">
        <v>551</v>
      </c>
      <c r="F605" s="56"/>
      <c r="G605" s="56">
        <v>1</v>
      </c>
      <c r="H605" s="48" t="s">
        <v>550</v>
      </c>
      <c r="I605" s="56"/>
      <c r="J605" s="44" t="str">
        <f t="shared" si="11"/>
        <v>INSERT INTO `medical_vacancies` (`id`, `keyOrganization`, `job`, `division`, `bet`, `measures`) VALUES (NULL, 'lipetsk-clinic-infec-bolnitsa', 'слесарь-сантехник', '', '1', '');</v>
      </c>
    </row>
    <row r="606" spans="1:10" s="4" customFormat="1" ht="19.5" customHeight="1" x14ac:dyDescent="0.2">
      <c r="A606" s="65"/>
      <c r="B606" s="65"/>
      <c r="C606" s="56">
        <v>561</v>
      </c>
      <c r="D606" s="56" t="s">
        <v>327</v>
      </c>
      <c r="E606" s="56" t="s">
        <v>342</v>
      </c>
      <c r="F606" s="56"/>
      <c r="G606" s="56">
        <v>2</v>
      </c>
      <c r="H606" s="48" t="s">
        <v>550</v>
      </c>
      <c r="I606" s="56"/>
      <c r="J606" s="44" t="str">
        <f t="shared" si="11"/>
        <v>INSERT INTO `medical_vacancies` (`id`, `keyOrganization`, `job`, `division`, `bet`, `measures`) VALUES (NULL, 'lipetsk-clinic-infec-bolnitsa', 'оператор технологических установок', '', '2', '');</v>
      </c>
    </row>
    <row r="607" spans="1:10" s="4" customFormat="1" ht="19.5" customHeight="1" x14ac:dyDescent="0.2">
      <c r="A607" s="65"/>
      <c r="B607" s="65"/>
      <c r="C607" s="56">
        <v>563</v>
      </c>
      <c r="D607" s="56" t="s">
        <v>327</v>
      </c>
      <c r="E607" s="56" t="s">
        <v>46</v>
      </c>
      <c r="F607" s="56"/>
      <c r="G607" s="56">
        <v>8</v>
      </c>
      <c r="H607" s="48" t="s">
        <v>545</v>
      </c>
      <c r="I607" s="56"/>
      <c r="J607" s="44" t="str">
        <f t="shared" si="11"/>
        <v>INSERT INTO `medical_vacancies` (`id`, `keyOrganization`, `job`, `division`, `bet`, `measures`) VALUES (NULL, 'lipetsk-clinic-infec-bolnitsa', 'уборщик служебных помещений', '', '8', '');</v>
      </c>
    </row>
    <row r="608" spans="1:10" s="4" customFormat="1" ht="19.5" customHeight="1" x14ac:dyDescent="0.2">
      <c r="A608" s="65">
        <v>54</v>
      </c>
      <c r="B608" s="65" t="s">
        <v>113</v>
      </c>
      <c r="C608" s="56">
        <v>564</v>
      </c>
      <c r="D608" s="56" t="s">
        <v>328</v>
      </c>
      <c r="E608" s="56" t="s">
        <v>92</v>
      </c>
      <c r="F608" s="56"/>
      <c r="G608" s="56">
        <v>1</v>
      </c>
      <c r="H608" s="48" t="s">
        <v>538</v>
      </c>
      <c r="I608" s="56"/>
      <c r="J608" s="44" t="str">
        <f t="shared" si="11"/>
        <v>INSERT INTO `medical_vacancies` (`id`, `keyOrganization`, `job`, `division`, `bet`, `measures`) VALUES (NULL, 'obl-det-san-mechta', 'заместитель  главного врача по медицинской части', '', '1', '');</v>
      </c>
    </row>
    <row r="609" spans="1:10" s="4" customFormat="1" ht="19.5" customHeight="1" x14ac:dyDescent="0.2">
      <c r="A609" s="65"/>
      <c r="B609" s="65"/>
      <c r="C609" s="56">
        <v>565</v>
      </c>
      <c r="D609" s="56" t="s">
        <v>328</v>
      </c>
      <c r="E609" s="56" t="s">
        <v>33</v>
      </c>
      <c r="F609" s="56"/>
      <c r="G609" s="56">
        <v>1</v>
      </c>
      <c r="H609" s="48" t="s">
        <v>540</v>
      </c>
      <c r="I609" s="56" t="s">
        <v>248</v>
      </c>
      <c r="J609" s="44" t="str">
        <f t="shared" si="11"/>
        <v>INSERT INTO `medical_vacancies` (`id`, `keyOrganization`, `job`, `division`, `bet`, `measures`) VALUES (NULL, 'obl-det-san-mechta', 'врач-педиатр',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row>
    <row r="610" spans="1:10" s="4" customFormat="1" ht="19.5" customHeight="1" x14ac:dyDescent="0.2">
      <c r="A610" s="65"/>
      <c r="B610" s="65"/>
      <c r="C610" s="56">
        <v>566</v>
      </c>
      <c r="D610" s="56" t="s">
        <v>328</v>
      </c>
      <c r="E610" s="56" t="s">
        <v>28</v>
      </c>
      <c r="F610" s="56"/>
      <c r="G610" s="56">
        <v>1</v>
      </c>
      <c r="H610" s="48" t="s">
        <v>539</v>
      </c>
      <c r="I610" s="56"/>
      <c r="J610" s="44" t="str">
        <f t="shared" si="11"/>
        <v>INSERT INTO `medical_vacancies` (`id`, `keyOrganization`, `job`, `division`, `bet`, `measures`) VALUES (NULL, 'obl-det-san-mechta', 'врач-эпидемиолог', '', '1', '');</v>
      </c>
    </row>
    <row r="611" spans="1:10" s="4" customFormat="1" ht="19.5" customHeight="1" x14ac:dyDescent="0.2">
      <c r="A611" s="65"/>
      <c r="B611" s="65"/>
      <c r="C611" s="56">
        <v>567</v>
      </c>
      <c r="D611" s="56" t="s">
        <v>328</v>
      </c>
      <c r="E611" s="56" t="s">
        <v>43</v>
      </c>
      <c r="F611" s="56"/>
      <c r="G611" s="56">
        <v>1</v>
      </c>
      <c r="H611" s="48" t="s">
        <v>541</v>
      </c>
      <c r="I611" s="56"/>
      <c r="J611" s="44" t="str">
        <f t="shared" si="11"/>
        <v>INSERT INTO `medical_vacancies` (`id`, `keyOrganization`, `job`, `division`, `bet`, `measures`) VALUES (NULL, 'obl-det-san-mechta', 'медицинская сестра диетическая', '', '1', '');</v>
      </c>
    </row>
    <row r="612" spans="1:10" s="4" customFormat="1" ht="19.5" customHeight="1" x14ac:dyDescent="0.2">
      <c r="A612" s="65"/>
      <c r="B612" s="65"/>
      <c r="C612" s="56">
        <v>568</v>
      </c>
      <c r="D612" s="56" t="s">
        <v>328</v>
      </c>
      <c r="E612" s="56"/>
      <c r="F612" s="56"/>
      <c r="G612" s="56"/>
      <c r="H612" s="48"/>
      <c r="I612" s="56"/>
      <c r="J612" s="44" t="str">
        <f t="shared" si="11"/>
        <v>INSERT INTO `medical_vacancies` (`id`, `keyOrganization`, `job`, `division`, `bet`, `measures`) VALUES (NULL, 'obl-det-san-mechta', '', '', '', '');</v>
      </c>
    </row>
    <row r="613" spans="1:10" s="4" customFormat="1" ht="19.5" customHeight="1" x14ac:dyDescent="0.2">
      <c r="A613" s="65"/>
      <c r="B613" s="65"/>
      <c r="C613" s="56">
        <v>569</v>
      </c>
      <c r="D613" s="56" t="s">
        <v>328</v>
      </c>
      <c r="E613" s="56"/>
      <c r="F613" s="56"/>
      <c r="G613" s="56"/>
      <c r="H613" s="48"/>
      <c r="I613" s="56"/>
      <c r="J613" s="44" t="str">
        <f t="shared" si="11"/>
        <v>INSERT INTO `medical_vacancies` (`id`, `keyOrganization`, `job`, `division`, `bet`, `measures`) VALUES (NULL, 'obl-det-san-mechta', '', '', '', '');</v>
      </c>
    </row>
    <row r="614" spans="1:10" s="4" customFormat="1" ht="47.25" customHeight="1" x14ac:dyDescent="0.2">
      <c r="A614" s="44">
        <v>55</v>
      </c>
      <c r="B614" s="60" t="s">
        <v>530</v>
      </c>
      <c r="C614" s="56">
        <v>570</v>
      </c>
      <c r="D614" s="60" t="s">
        <v>329</v>
      </c>
      <c r="E614" s="60" t="s">
        <v>60</v>
      </c>
      <c r="F614" s="60"/>
      <c r="G614" s="60"/>
      <c r="H614" s="48"/>
      <c r="I614" s="56"/>
      <c r="J614" s="44" t="str">
        <f t="shared" si="11"/>
        <v>INSERT INTO `medical_vacancies` (`id`, `keyOrganization`, `job`, `division`, `bet`, `measures`) VALUES (NULL, 'usm-det-tub-san', 'вакансий нет', '', '', '');</v>
      </c>
    </row>
    <row r="615" spans="1:10" s="4" customFormat="1" ht="37.5" customHeight="1" x14ac:dyDescent="0.2">
      <c r="A615" s="65">
        <v>56</v>
      </c>
      <c r="B615" s="65" t="s">
        <v>529</v>
      </c>
      <c r="C615" s="56">
        <v>571</v>
      </c>
      <c r="D615" s="56" t="s">
        <v>330</v>
      </c>
      <c r="E615" s="56" t="s">
        <v>162</v>
      </c>
      <c r="F615" s="56"/>
      <c r="G615" s="56">
        <v>1</v>
      </c>
      <c r="H615" s="48">
        <v>23.14</v>
      </c>
      <c r="I615" s="56"/>
      <c r="J615" s="44" t="e">
        <f>CONCATENATE("INSERT INTO `medical_vacancies` (`id`, `keyOrganization`, `job`, `division`, `bet`, `measures`) VALUES (NULL, ","'",D615,"', '",#REF!,"', ","'",#REF!,"', ","'",#REF!,"', ","'",I615,"');")</f>
        <v>#REF!</v>
      </c>
    </row>
    <row r="616" spans="1:10" s="4" customFormat="1" ht="19.5" customHeight="1" x14ac:dyDescent="0.2">
      <c r="A616" s="65"/>
      <c r="B616" s="65"/>
      <c r="C616" s="56">
        <v>572</v>
      </c>
      <c r="D616" s="56" t="s">
        <v>330</v>
      </c>
      <c r="E616" s="56" t="s">
        <v>17</v>
      </c>
      <c r="F616" s="56"/>
      <c r="G616" s="56">
        <v>1</v>
      </c>
      <c r="H616" s="48">
        <v>25</v>
      </c>
      <c r="I616" s="56"/>
      <c r="J616" s="44" t="str">
        <f>CONCATENATE("INSERT INTO `medical_vacancies` (`id`, `keyOrganization`, `job`, `division`, `bet`, `measures`) VALUES (NULL, ","'",D616,"', '",E615,"', ","'",F615,"', ","'",G615,"', ","'",I616,"');")</f>
        <v>INSERT INTO `medical_vacancies` (`id`, `keyOrganization`, `job`, `division`, `bet`, `measures`) VALUES (NULL, 'lipetsk-med-college', 'преподаватель зуботехнических дисциплин', '', '1', '');</v>
      </c>
    </row>
    <row r="617" spans="1:10" s="4" customFormat="1" ht="19.5" customHeight="1" x14ac:dyDescent="0.25">
      <c r="A617" s="65"/>
      <c r="B617" s="65"/>
      <c r="C617" s="56">
        <v>573</v>
      </c>
      <c r="D617" s="56" t="s">
        <v>330</v>
      </c>
      <c r="I617" s="56"/>
      <c r="J617" s="44" t="e">
        <f>CONCATENATE("INSERT INTO `medical_vacancies` (`id`, `keyOrganization`, `job`, `division`, `bet`, `measures`) VALUES (NULL, ","'",D617,"', '",#REF!,"', ","'",#REF!,"', ","'",#REF!,"', ","'",I617,"');")</f>
        <v>#REF!</v>
      </c>
    </row>
    <row r="618" spans="1:10" s="4" customFormat="1" ht="19.5" customHeight="1" x14ac:dyDescent="0.2">
      <c r="A618" s="65"/>
      <c r="B618" s="65"/>
      <c r="C618" s="56">
        <v>574</v>
      </c>
      <c r="D618" s="56" t="s">
        <v>330</v>
      </c>
      <c r="E618" s="56"/>
      <c r="F618" s="56"/>
      <c r="G618" s="56"/>
      <c r="H618" s="48"/>
      <c r="I618" s="56"/>
      <c r="J618" s="44" t="str">
        <f t="shared" si="11"/>
        <v>INSERT INTO `medical_vacancies` (`id`, `keyOrganization`, `job`, `division`, `bet`, `measures`) VALUES (NULL, 'lipetsk-med-college', '', '', '', '');</v>
      </c>
    </row>
    <row r="619" spans="1:10" s="4" customFormat="1" ht="19.5" customHeight="1" x14ac:dyDescent="0.2">
      <c r="A619" s="65"/>
      <c r="B619" s="65"/>
      <c r="C619" s="56">
        <v>575</v>
      </c>
      <c r="D619" s="56" t="s">
        <v>330</v>
      </c>
      <c r="E619" s="56"/>
      <c r="F619" s="56"/>
      <c r="G619" s="56"/>
      <c r="H619" s="48"/>
      <c r="I619" s="56"/>
      <c r="J619" s="44" t="str">
        <f t="shared" ref="J619:J622" si="12">CONCATENATE("INSERT INTO `medical_vacancies` (`id`, `keyOrganization`, `job`, `division`, `bet`, `measures`) VALUES (NULL, ","'",D619,"', '",E619,"', ","'",F619,"', ","'",G619,"', ","'",I619,"');")</f>
        <v>INSERT INTO `medical_vacancies` (`id`, `keyOrganization`, `job`, `division`, `bet`, `measures`) VALUES (NULL, 'lipetsk-med-college', '', '', '', '');</v>
      </c>
    </row>
    <row r="620" spans="1:10" s="4" customFormat="1" ht="19.5" customHeight="1" x14ac:dyDescent="0.2">
      <c r="A620" s="65"/>
      <c r="B620" s="65"/>
      <c r="C620" s="56">
        <v>581</v>
      </c>
      <c r="D620" s="56" t="s">
        <v>330</v>
      </c>
      <c r="H620" s="48">
        <v>40.32</v>
      </c>
      <c r="I620" s="56"/>
      <c r="J620" s="44" t="str">
        <f>CONCATENATE("INSERT INTO `medical_vacancies` (`id`, `keyOrganization`, `job`, `division`, `bet`, `measures`) VALUES (NULL, ","'",D620,"', '",E616,"', ","'",F616,"', ","'",G616,"', ","'",I620,"');")</f>
        <v>INSERT INTO `medical_vacancies` (`id`, `keyOrganization`, `job`, `division`, `bet`, `measures`) VALUES (NULL, 'lipetsk-med-college', 'фельдшер', '', '1', '');</v>
      </c>
    </row>
    <row r="621" spans="1:10" s="4" customFormat="1" ht="45" customHeight="1" x14ac:dyDescent="0.2">
      <c r="A621" s="44">
        <v>57</v>
      </c>
      <c r="B621" s="56" t="s">
        <v>161</v>
      </c>
      <c r="C621" s="56">
        <v>582</v>
      </c>
      <c r="D621" s="56" t="s">
        <v>332</v>
      </c>
      <c r="E621" s="56" t="s">
        <v>168</v>
      </c>
      <c r="F621" s="56"/>
      <c r="G621" s="56">
        <v>1</v>
      </c>
      <c r="H621" s="48">
        <v>25</v>
      </c>
      <c r="I621" s="56"/>
      <c r="J621" s="44" t="str">
        <f t="shared" si="12"/>
        <v>INSERT INTO `medical_vacancies` (`id`, `keyOrganization`, `job`, `division`, `bet`, `measures`) VALUES (NULL, 'elets-med-college', 'преподаватель клинических дисциплин (врач)', '', '1', '');</v>
      </c>
    </row>
    <row r="622" spans="1:10" s="4" customFormat="1" ht="62.25" customHeight="1" x14ac:dyDescent="0.2">
      <c r="A622" s="44">
        <v>58</v>
      </c>
      <c r="B622" s="56" t="s">
        <v>155</v>
      </c>
      <c r="C622" s="56">
        <v>583</v>
      </c>
      <c r="D622" s="56" t="s">
        <v>331</v>
      </c>
      <c r="E622" s="56" t="s">
        <v>72</v>
      </c>
      <c r="F622" s="56"/>
      <c r="G622" s="56">
        <v>1</v>
      </c>
      <c r="H622" s="48">
        <v>18.735499999999998</v>
      </c>
      <c r="I622" s="56"/>
      <c r="J622" s="44" t="str">
        <f t="shared" si="12"/>
        <v>INSERT INTO `medical_vacancies` (`id`, `keyOrganization`, `job`, `division`, `bet`, `measures`) VALUES (NULL, 'obl-med-info-center', 'программист', '', '1', '');</v>
      </c>
    </row>
    <row r="623" spans="1:10" s="4" customFormat="1" ht="19.5" customHeight="1" x14ac:dyDescent="0.25">
      <c r="A623" s="63">
        <v>59</v>
      </c>
      <c r="B623" s="63" t="s">
        <v>185</v>
      </c>
      <c r="C623" s="56">
        <v>584</v>
      </c>
      <c r="D623" s="56" t="s">
        <v>333</v>
      </c>
      <c r="E623" s="56" t="s">
        <v>184</v>
      </c>
      <c r="F623" s="56" t="s">
        <v>402</v>
      </c>
      <c r="G623" s="56">
        <v>1</v>
      </c>
      <c r="H623" s="61">
        <v>32</v>
      </c>
      <c r="I623" s="56"/>
      <c r="J623" s="44" t="e">
        <f>CONCATENATE("INSERT INTO `medical_vacancies` (`id`, `keyOrganization`, `job`, `division`, `bet`, `measures`) VALUES (NULL, ","'",D623,"', '",#REF!,"', ","'",#REF!,"', ","'",#REF!,"', ","'",I623,"');")</f>
        <v>#REF!</v>
      </c>
    </row>
    <row r="624" spans="1:10" s="4" customFormat="1" ht="19.5" customHeight="1" x14ac:dyDescent="0.25">
      <c r="A624" s="68"/>
      <c r="B624" s="68"/>
      <c r="C624" s="56"/>
      <c r="D624" s="56"/>
      <c r="E624" s="56" t="s">
        <v>183</v>
      </c>
      <c r="F624" s="56" t="s">
        <v>401</v>
      </c>
      <c r="G624" s="56">
        <v>1</v>
      </c>
      <c r="H624" s="61">
        <v>37.14</v>
      </c>
      <c r="I624" s="56"/>
      <c r="J624" s="44"/>
    </row>
    <row r="625" spans="1:10" s="4" customFormat="1" ht="19.5" customHeight="1" x14ac:dyDescent="0.25">
      <c r="A625" s="68"/>
      <c r="B625" s="68"/>
      <c r="C625" s="56"/>
      <c r="D625" s="56"/>
      <c r="E625" s="56" t="s">
        <v>183</v>
      </c>
      <c r="F625" s="56" t="s">
        <v>400</v>
      </c>
      <c r="G625" s="56">
        <v>1</v>
      </c>
      <c r="H625" s="61">
        <v>37.362000000000002</v>
      </c>
      <c r="I625" s="56"/>
      <c r="J625" s="44"/>
    </row>
    <row r="626" spans="1:10" s="4" customFormat="1" ht="19.5" customHeight="1" x14ac:dyDescent="0.25">
      <c r="A626" s="68"/>
      <c r="B626" s="68"/>
      <c r="C626" s="56"/>
      <c r="D626" s="56"/>
      <c r="E626" s="56" t="s">
        <v>150</v>
      </c>
      <c r="F626" s="56" t="s">
        <v>403</v>
      </c>
      <c r="G626" s="56">
        <v>1</v>
      </c>
      <c r="H626" s="61">
        <v>31</v>
      </c>
      <c r="I626" s="56"/>
      <c r="J626" s="44"/>
    </row>
    <row r="627" spans="1:10" s="4" customFormat="1" ht="19.5" customHeight="1" x14ac:dyDescent="0.25">
      <c r="A627" s="68"/>
      <c r="B627" s="68"/>
      <c r="C627" s="56"/>
      <c r="D627" s="56"/>
      <c r="E627" s="56" t="s">
        <v>150</v>
      </c>
      <c r="F627" s="56" t="s">
        <v>402</v>
      </c>
      <c r="G627" s="56">
        <v>1</v>
      </c>
      <c r="H627" s="61">
        <v>31</v>
      </c>
      <c r="I627" s="56"/>
      <c r="J627" s="44"/>
    </row>
    <row r="628" spans="1:10" s="4" customFormat="1" ht="19.5" customHeight="1" x14ac:dyDescent="0.25">
      <c r="A628" s="68"/>
      <c r="B628" s="68"/>
      <c r="C628" s="56"/>
      <c r="D628" s="56"/>
      <c r="E628" s="56" t="s">
        <v>150</v>
      </c>
      <c r="F628" s="56" t="s">
        <v>404</v>
      </c>
      <c r="G628" s="56">
        <v>1</v>
      </c>
      <c r="H628" s="61">
        <v>33</v>
      </c>
      <c r="I628" s="56"/>
      <c r="J628" s="44"/>
    </row>
    <row r="629" spans="1:10" s="4" customFormat="1" ht="19.5" customHeight="1" x14ac:dyDescent="0.25">
      <c r="A629" s="64"/>
      <c r="B629" s="64"/>
      <c r="C629" s="56"/>
      <c r="D629" s="56"/>
      <c r="E629" s="62"/>
      <c r="F629" s="62"/>
      <c r="G629" s="62"/>
      <c r="H629" s="62"/>
      <c r="I629" s="56"/>
      <c r="J629" s="44"/>
    </row>
    <row r="630" spans="1:10" s="4" customFormat="1" ht="19.5" customHeight="1" x14ac:dyDescent="0.25">
      <c r="J630" s="45"/>
    </row>
    <row r="631" spans="1:10" s="4" customFormat="1" ht="19.5" customHeight="1" x14ac:dyDescent="0.25">
      <c r="J631" s="45"/>
    </row>
    <row r="632" spans="1:10" s="4" customFormat="1" ht="19.5" customHeight="1" x14ac:dyDescent="0.25">
      <c r="J632" s="45"/>
    </row>
    <row r="633" spans="1:10" s="4" customFormat="1" ht="19.5" customHeight="1" x14ac:dyDescent="0.25">
      <c r="J633" s="45"/>
    </row>
    <row r="634" spans="1:10" s="4" customFormat="1" ht="19.5" customHeight="1" x14ac:dyDescent="0.25">
      <c r="J634" s="45"/>
    </row>
    <row r="635" spans="1:10" s="4" customFormat="1" ht="19.5" customHeight="1" x14ac:dyDescent="0.25">
      <c r="J635" s="45"/>
    </row>
    <row r="636" spans="1:10" s="4" customFormat="1" ht="19.5" customHeight="1" x14ac:dyDescent="0.25">
      <c r="J636" s="45"/>
    </row>
    <row r="637" spans="1:10" s="4" customFormat="1" ht="19.5" customHeight="1" x14ac:dyDescent="0.25">
      <c r="J637" s="45"/>
    </row>
    <row r="638" spans="1:10" s="4" customFormat="1" ht="19.5" customHeight="1" x14ac:dyDescent="0.25">
      <c r="J638" s="45"/>
    </row>
    <row r="639" spans="1:10" s="4" customFormat="1" ht="19.5" customHeight="1" x14ac:dyDescent="0.25">
      <c r="J639" s="45"/>
    </row>
    <row r="640" spans="1:10" s="4" customFormat="1" ht="19.5" customHeight="1" x14ac:dyDescent="0.25">
      <c r="J640" s="45"/>
    </row>
    <row r="641" spans="2:10" s="4" customFormat="1" ht="19.5" customHeight="1" x14ac:dyDescent="0.25">
      <c r="J641" s="45"/>
    </row>
    <row r="642" spans="2:10" s="4" customFormat="1" ht="19.5" customHeight="1" x14ac:dyDescent="0.25">
      <c r="J642" s="45"/>
    </row>
    <row r="643" spans="2:10" s="4" customFormat="1" ht="19.5" customHeight="1" x14ac:dyDescent="0.25">
      <c r="J643" s="45"/>
    </row>
    <row r="644" spans="2:10" s="4" customFormat="1" ht="19.5" customHeight="1" x14ac:dyDescent="0.25">
      <c r="J644" s="45"/>
    </row>
    <row r="645" spans="2:10" s="4" customFormat="1" ht="19.5" customHeight="1" x14ac:dyDescent="0.25">
      <c r="J645" s="45"/>
    </row>
    <row r="646" spans="2:10" s="4" customFormat="1" ht="19.5" customHeight="1" x14ac:dyDescent="0.25">
      <c r="J646" s="45"/>
    </row>
    <row r="647" spans="2:10" ht="19.5" customHeight="1" x14ac:dyDescent="0.25">
      <c r="B647" s="4"/>
      <c r="C647" s="4"/>
      <c r="D647" s="4"/>
      <c r="I647" s="4"/>
    </row>
    <row r="648" spans="2:10" ht="19.5" customHeight="1" x14ac:dyDescent="0.25">
      <c r="B648" s="4"/>
      <c r="C648" s="4"/>
      <c r="D648" s="4"/>
      <c r="I648" s="4"/>
    </row>
    <row r="649" spans="2:10" ht="19.5" customHeight="1" x14ac:dyDescent="0.25">
      <c r="B649" s="4"/>
      <c r="C649" s="4"/>
      <c r="D649" s="4"/>
      <c r="I649" s="4"/>
    </row>
    <row r="650" spans="2:10" ht="19.5" customHeight="1" x14ac:dyDescent="0.25">
      <c r="B650" s="4"/>
      <c r="C650" s="4"/>
      <c r="D650" s="4"/>
      <c r="I650" s="4"/>
    </row>
    <row r="651" spans="2:10" ht="19.5" customHeight="1" x14ac:dyDescent="0.25">
      <c r="B651" s="4"/>
      <c r="C651" s="4"/>
      <c r="D651" s="4"/>
      <c r="I651" s="4"/>
    </row>
    <row r="652" spans="2:10" ht="19.5" customHeight="1" x14ac:dyDescent="0.25">
      <c r="B652" s="4"/>
      <c r="C652" s="4"/>
      <c r="D652" s="4"/>
      <c r="I652" s="4"/>
    </row>
    <row r="653" spans="2:10" ht="19.5" customHeight="1" x14ac:dyDescent="0.25">
      <c r="B653" s="4"/>
      <c r="C653" s="4"/>
      <c r="D653" s="4"/>
      <c r="I653" s="4"/>
    </row>
    <row r="654" spans="2:10" ht="19.5" customHeight="1" x14ac:dyDescent="0.25">
      <c r="B654" s="4"/>
      <c r="C654" s="4"/>
      <c r="D654" s="4"/>
      <c r="I654" s="4"/>
    </row>
    <row r="655" spans="2:10" ht="19.5" customHeight="1" x14ac:dyDescent="0.25">
      <c r="B655" s="4"/>
      <c r="C655" s="4"/>
      <c r="D655" s="4"/>
      <c r="I655" s="4"/>
    </row>
    <row r="656" spans="2:10" ht="19.5" customHeight="1" x14ac:dyDescent="0.25">
      <c r="B656" s="4"/>
      <c r="C656" s="4"/>
      <c r="D656" s="4"/>
      <c r="I656" s="4"/>
    </row>
    <row r="657" spans="2:9" ht="19.5" customHeight="1" x14ac:dyDescent="0.25">
      <c r="B657" s="4"/>
      <c r="C657" s="4"/>
      <c r="D657" s="4"/>
      <c r="I657" s="4"/>
    </row>
    <row r="658" spans="2:9" ht="19.5" customHeight="1" x14ac:dyDescent="0.25">
      <c r="B658" s="4"/>
      <c r="C658" s="4"/>
      <c r="D658" s="4"/>
      <c r="I658" s="4"/>
    </row>
    <row r="659" spans="2:9" ht="19.5" customHeight="1" x14ac:dyDescent="0.25">
      <c r="B659" s="4"/>
      <c r="C659" s="4"/>
      <c r="D659" s="4"/>
      <c r="I659" s="4"/>
    </row>
    <row r="660" spans="2:9" ht="19.5" customHeight="1" x14ac:dyDescent="0.25">
      <c r="B660" s="4"/>
      <c r="C660" s="4"/>
      <c r="D660" s="4"/>
      <c r="I660" s="4"/>
    </row>
    <row r="661" spans="2:9" ht="19.5" customHeight="1" x14ac:dyDescent="0.25">
      <c r="B661" s="4"/>
      <c r="C661" s="4"/>
      <c r="D661" s="4"/>
      <c r="I661" s="4"/>
    </row>
    <row r="662" spans="2:9" ht="19.5" customHeight="1" x14ac:dyDescent="0.25">
      <c r="B662" s="4"/>
      <c r="C662" s="4"/>
      <c r="D662" s="4"/>
      <c r="I662" s="4"/>
    </row>
    <row r="663" spans="2:9" ht="19.5" customHeight="1" x14ac:dyDescent="0.25">
      <c r="B663" s="4"/>
      <c r="C663" s="4"/>
      <c r="D663" s="4"/>
      <c r="I663" s="4"/>
    </row>
    <row r="664" spans="2:9" ht="19.5" customHeight="1" x14ac:dyDescent="0.25">
      <c r="B664" s="4"/>
      <c r="C664" s="4"/>
      <c r="D664" s="4"/>
      <c r="I664" s="4"/>
    </row>
    <row r="665" spans="2:9" ht="19.5" customHeight="1" x14ac:dyDescent="0.25">
      <c r="B665" s="4"/>
      <c r="C665" s="4"/>
      <c r="D665" s="4"/>
      <c r="I665" s="4"/>
    </row>
    <row r="666" spans="2:9" ht="19.5" customHeight="1" x14ac:dyDescent="0.25">
      <c r="B666" s="4"/>
      <c r="C666" s="4"/>
      <c r="D666" s="4"/>
      <c r="I666" s="4"/>
    </row>
    <row r="667" spans="2:9" ht="19.5" customHeight="1" x14ac:dyDescent="0.25">
      <c r="B667" s="4"/>
      <c r="C667" s="4"/>
      <c r="D667" s="4"/>
      <c r="I667" s="4"/>
    </row>
    <row r="668" spans="2:9" ht="19.5" customHeight="1" x14ac:dyDescent="0.25">
      <c r="B668" s="4"/>
      <c r="C668" s="4"/>
      <c r="D668" s="4"/>
      <c r="I668" s="4"/>
    </row>
    <row r="669" spans="2:9" ht="19.5" customHeight="1" x14ac:dyDescent="0.25">
      <c r="B669" s="4"/>
      <c r="C669" s="4"/>
      <c r="D669" s="4"/>
      <c r="I669" s="4"/>
    </row>
    <row r="670" spans="2:9" ht="19.5" customHeight="1" x14ac:dyDescent="0.25">
      <c r="B670" s="4"/>
      <c r="C670" s="4"/>
      <c r="D670" s="4"/>
      <c r="I670" s="4"/>
    </row>
    <row r="671" spans="2:9" ht="19.5" customHeight="1" x14ac:dyDescent="0.25">
      <c r="B671" s="4"/>
      <c r="C671" s="4"/>
      <c r="D671" s="4"/>
      <c r="I671" s="4"/>
    </row>
    <row r="672" spans="2:9" ht="19.5" customHeight="1" x14ac:dyDescent="0.25">
      <c r="B672" s="4"/>
      <c r="C672" s="4"/>
      <c r="D672" s="4"/>
      <c r="I672" s="4"/>
    </row>
    <row r="673" spans="2:9" ht="19.5" customHeight="1" x14ac:dyDescent="0.25">
      <c r="B673" s="4"/>
      <c r="C673" s="4"/>
      <c r="D673" s="4"/>
      <c r="I673" s="4"/>
    </row>
    <row r="674" spans="2:9" ht="19.5" customHeight="1" x14ac:dyDescent="0.25">
      <c r="B674" s="4"/>
      <c r="C674" s="4"/>
      <c r="D674" s="4"/>
      <c r="I674" s="4"/>
    </row>
    <row r="675" spans="2:9" ht="19.5" customHeight="1" x14ac:dyDescent="0.25">
      <c r="B675" s="4"/>
      <c r="C675" s="4"/>
      <c r="D675" s="4"/>
      <c r="I675" s="4"/>
    </row>
    <row r="676" spans="2:9" ht="19.5" customHeight="1" x14ac:dyDescent="0.25">
      <c r="B676" s="4"/>
      <c r="C676" s="4"/>
      <c r="D676" s="4"/>
      <c r="I676" s="4"/>
    </row>
    <row r="677" spans="2:9" ht="19.5" customHeight="1" x14ac:dyDescent="0.25">
      <c r="B677" s="4"/>
      <c r="C677" s="4"/>
      <c r="D677" s="4"/>
      <c r="I677" s="4"/>
    </row>
    <row r="678" spans="2:9" ht="19.5" customHeight="1" x14ac:dyDescent="0.25">
      <c r="B678" s="4"/>
      <c r="C678" s="4"/>
      <c r="D678" s="4"/>
      <c r="I678" s="4"/>
    </row>
    <row r="679" spans="2:9" ht="19.5" customHeight="1" x14ac:dyDescent="0.25">
      <c r="B679" s="4"/>
      <c r="C679" s="4"/>
      <c r="D679" s="4"/>
      <c r="I679" s="4"/>
    </row>
    <row r="680" spans="2:9" ht="19.5" customHeight="1" x14ac:dyDescent="0.25">
      <c r="B680" s="4"/>
      <c r="C680" s="4"/>
      <c r="D680" s="4"/>
      <c r="I680" s="4"/>
    </row>
    <row r="681" spans="2:9" ht="19.5" customHeight="1" x14ac:dyDescent="0.25">
      <c r="B681" s="4"/>
      <c r="C681" s="4"/>
      <c r="D681" s="4"/>
      <c r="I681" s="4"/>
    </row>
    <row r="682" spans="2:9" ht="19.5" customHeight="1" x14ac:dyDescent="0.25">
      <c r="B682" s="4"/>
      <c r="C682" s="4"/>
      <c r="D682" s="4"/>
      <c r="I682" s="4"/>
    </row>
    <row r="683" spans="2:9" ht="19.5" customHeight="1" x14ac:dyDescent="0.25">
      <c r="B683" s="4"/>
      <c r="C683" s="4"/>
      <c r="D683" s="4"/>
      <c r="I683" s="4"/>
    </row>
    <row r="684" spans="2:9" ht="19.5" customHeight="1" x14ac:dyDescent="0.25">
      <c r="B684" s="4"/>
      <c r="C684" s="4"/>
      <c r="D684" s="4"/>
      <c r="I684" s="4"/>
    </row>
    <row r="685" spans="2:9" ht="19.5" customHeight="1" x14ac:dyDescent="0.25">
      <c r="B685" s="4"/>
      <c r="C685" s="4"/>
      <c r="D685" s="4"/>
      <c r="I685" s="4"/>
    </row>
    <row r="686" spans="2:9" ht="19.5" customHeight="1" x14ac:dyDescent="0.25">
      <c r="B686" s="4"/>
      <c r="C686" s="4"/>
      <c r="D686" s="4"/>
      <c r="I686" s="4"/>
    </row>
    <row r="687" spans="2:9" ht="19.5" customHeight="1" x14ac:dyDescent="0.25">
      <c r="B687" s="4"/>
      <c r="C687" s="4"/>
      <c r="D687" s="4"/>
      <c r="I687" s="4"/>
    </row>
    <row r="688" spans="2:9" ht="19.5" customHeight="1" x14ac:dyDescent="0.25">
      <c r="B688" s="4"/>
      <c r="C688" s="4"/>
      <c r="D688" s="4"/>
      <c r="I688" s="4"/>
    </row>
    <row r="689" spans="2:9" ht="19.5" customHeight="1" x14ac:dyDescent="0.25">
      <c r="B689" s="4"/>
      <c r="C689" s="4"/>
      <c r="D689" s="4"/>
      <c r="I689" s="4"/>
    </row>
    <row r="690" spans="2:9" ht="19.5" customHeight="1" x14ac:dyDescent="0.25">
      <c r="B690" s="4"/>
      <c r="C690" s="4"/>
      <c r="D690" s="4"/>
      <c r="I690" s="4"/>
    </row>
    <row r="691" spans="2:9" ht="19.5" customHeight="1" x14ac:dyDescent="0.25">
      <c r="B691" s="4"/>
      <c r="C691" s="4"/>
      <c r="D691" s="4"/>
      <c r="I691" s="4"/>
    </row>
    <row r="692" spans="2:9" ht="19.5" customHeight="1" x14ac:dyDescent="0.25">
      <c r="B692" s="4"/>
      <c r="C692" s="4"/>
      <c r="D692" s="4"/>
      <c r="I692" s="4"/>
    </row>
    <row r="693" spans="2:9" ht="19.5" customHeight="1" x14ac:dyDescent="0.25">
      <c r="B693" s="4"/>
      <c r="C693" s="4"/>
      <c r="D693" s="4"/>
      <c r="I693" s="4"/>
    </row>
    <row r="694" spans="2:9" ht="19.5" customHeight="1" x14ac:dyDescent="0.25">
      <c r="B694" s="4"/>
      <c r="C694" s="4"/>
      <c r="D694" s="4"/>
      <c r="I694" s="4"/>
    </row>
    <row r="695" spans="2:9" ht="19.5" customHeight="1" x14ac:dyDescent="0.25">
      <c r="B695" s="4"/>
      <c r="C695" s="4"/>
      <c r="D695" s="4"/>
      <c r="I695" s="4"/>
    </row>
    <row r="696" spans="2:9" ht="19.5" customHeight="1" x14ac:dyDescent="0.25">
      <c r="B696" s="4"/>
      <c r="C696" s="4"/>
      <c r="D696" s="4"/>
      <c r="I696" s="4"/>
    </row>
    <row r="697" spans="2:9" ht="19.5" customHeight="1" x14ac:dyDescent="0.25">
      <c r="B697" s="4"/>
      <c r="C697" s="4"/>
      <c r="D697" s="4"/>
      <c r="I697" s="4"/>
    </row>
    <row r="698" spans="2:9" ht="19.5" customHeight="1" x14ac:dyDescent="0.25">
      <c r="B698" s="4"/>
      <c r="C698" s="4"/>
      <c r="D698" s="4"/>
      <c r="I698" s="4"/>
    </row>
    <row r="699" spans="2:9" ht="19.5" customHeight="1" x14ac:dyDescent="0.25">
      <c r="B699" s="4"/>
      <c r="C699" s="4"/>
      <c r="D699" s="4"/>
      <c r="I699" s="4"/>
    </row>
    <row r="700" spans="2:9" ht="19.5" customHeight="1" x14ac:dyDescent="0.25">
      <c r="B700" s="4"/>
      <c r="C700" s="4"/>
      <c r="D700" s="4"/>
      <c r="I700" s="4"/>
    </row>
    <row r="701" spans="2:9" ht="19.5" customHeight="1" x14ac:dyDescent="0.25">
      <c r="B701" s="4"/>
      <c r="C701" s="4"/>
      <c r="D701" s="4"/>
      <c r="I701" s="4"/>
    </row>
    <row r="702" spans="2:9" ht="19.5" customHeight="1" x14ac:dyDescent="0.25">
      <c r="B702" s="4"/>
      <c r="C702" s="4"/>
      <c r="D702" s="4"/>
      <c r="I702" s="4"/>
    </row>
    <row r="703" spans="2:9" ht="19.5" customHeight="1" x14ac:dyDescent="0.25">
      <c r="B703" s="4"/>
      <c r="C703" s="4"/>
      <c r="D703" s="4"/>
      <c r="I703" s="4"/>
    </row>
    <row r="704" spans="2:9" ht="19.5" customHeight="1" x14ac:dyDescent="0.25">
      <c r="B704" s="4"/>
      <c r="C704" s="4"/>
      <c r="D704" s="4"/>
      <c r="I704" s="4"/>
    </row>
    <row r="705" spans="2:9" ht="19.5" customHeight="1" x14ac:dyDescent="0.25">
      <c r="B705" s="4"/>
      <c r="C705" s="4"/>
      <c r="D705" s="4"/>
      <c r="I705" s="4"/>
    </row>
    <row r="706" spans="2:9" ht="19.5" customHeight="1" x14ac:dyDescent="0.25">
      <c r="B706" s="4"/>
      <c r="C706" s="4"/>
      <c r="D706" s="4"/>
      <c r="I706" s="4"/>
    </row>
    <row r="707" spans="2:9" ht="19.5" customHeight="1" x14ac:dyDescent="0.25">
      <c r="B707" s="4"/>
      <c r="C707" s="4"/>
      <c r="D707" s="4"/>
      <c r="I707" s="4"/>
    </row>
    <row r="708" spans="2:9" ht="19.5" customHeight="1" x14ac:dyDescent="0.25">
      <c r="B708" s="4"/>
      <c r="C708" s="4"/>
      <c r="D708" s="4"/>
      <c r="I708" s="4"/>
    </row>
    <row r="709" spans="2:9" ht="19.5" customHeight="1" x14ac:dyDescent="0.25">
      <c r="B709" s="4"/>
      <c r="C709" s="4"/>
      <c r="D709" s="4"/>
      <c r="I709" s="4"/>
    </row>
    <row r="710" spans="2:9" ht="19.5" customHeight="1" x14ac:dyDescent="0.25">
      <c r="B710" s="4"/>
      <c r="C710" s="4"/>
      <c r="D710" s="4"/>
      <c r="I710" s="4"/>
    </row>
    <row r="711" spans="2:9" ht="19.5" customHeight="1" x14ac:dyDescent="0.25">
      <c r="B711" s="4"/>
      <c r="C711" s="4"/>
      <c r="D711" s="4"/>
      <c r="I711" s="4"/>
    </row>
    <row r="712" spans="2:9" ht="19.5" customHeight="1" x14ac:dyDescent="0.25">
      <c r="B712" s="4"/>
      <c r="C712" s="4"/>
      <c r="D712" s="4"/>
      <c r="I712" s="4"/>
    </row>
    <row r="713" spans="2:9" ht="19.5" customHeight="1" x14ac:dyDescent="0.25">
      <c r="B713" s="4"/>
      <c r="C713" s="4"/>
      <c r="D713" s="4"/>
      <c r="I713" s="4"/>
    </row>
    <row r="714" spans="2:9" ht="19.5" customHeight="1" x14ac:dyDescent="0.25">
      <c r="B714" s="4"/>
      <c r="C714" s="4"/>
      <c r="D714" s="4"/>
      <c r="I714" s="4"/>
    </row>
    <row r="715" spans="2:9" ht="19.5" customHeight="1" x14ac:dyDescent="0.25">
      <c r="B715" s="4"/>
      <c r="C715" s="4"/>
      <c r="D715" s="4"/>
      <c r="I715" s="4"/>
    </row>
    <row r="716" spans="2:9" ht="19.5" customHeight="1" x14ac:dyDescent="0.25">
      <c r="B716" s="4"/>
      <c r="C716" s="4"/>
      <c r="D716" s="4"/>
      <c r="I716" s="4"/>
    </row>
    <row r="717" spans="2:9" ht="19.5" customHeight="1" x14ac:dyDescent="0.25">
      <c r="B717" s="4"/>
      <c r="C717" s="4"/>
      <c r="D717" s="4"/>
      <c r="I717" s="4"/>
    </row>
    <row r="718" spans="2:9" ht="19.5" customHeight="1" x14ac:dyDescent="0.25">
      <c r="B718" s="4"/>
      <c r="C718" s="4"/>
      <c r="D718" s="4"/>
      <c r="I718" s="4"/>
    </row>
    <row r="719" spans="2:9" ht="19.5" customHeight="1" x14ac:dyDescent="0.25">
      <c r="B719" s="4"/>
      <c r="C719" s="4"/>
      <c r="D719" s="4"/>
      <c r="I719" s="4"/>
    </row>
    <row r="720" spans="2:9" ht="19.5" customHeight="1" x14ac:dyDescent="0.25">
      <c r="B720" s="4"/>
      <c r="C720" s="4"/>
      <c r="D720" s="4"/>
      <c r="I720" s="4"/>
    </row>
    <row r="721" spans="2:9" ht="19.5" customHeight="1" x14ac:dyDescent="0.25">
      <c r="B721" s="4"/>
      <c r="C721" s="4"/>
      <c r="D721" s="4"/>
      <c r="I721" s="4"/>
    </row>
    <row r="722" spans="2:9" ht="19.5" customHeight="1" x14ac:dyDescent="0.25">
      <c r="B722" s="4"/>
      <c r="C722" s="4"/>
      <c r="D722" s="4"/>
      <c r="I722" s="4"/>
    </row>
    <row r="723" spans="2:9" ht="19.5" customHeight="1" x14ac:dyDescent="0.25">
      <c r="B723" s="4"/>
      <c r="C723" s="4"/>
      <c r="D723" s="4"/>
      <c r="I723" s="4"/>
    </row>
    <row r="724" spans="2:9" ht="19.5" customHeight="1" x14ac:dyDescent="0.25">
      <c r="B724" s="4"/>
      <c r="C724" s="4"/>
      <c r="D724" s="4"/>
      <c r="I724" s="4"/>
    </row>
    <row r="725" spans="2:9" ht="19.5" customHeight="1" x14ac:dyDescent="0.25">
      <c r="B725" s="4"/>
      <c r="C725" s="4"/>
      <c r="D725" s="4"/>
      <c r="I725" s="4"/>
    </row>
    <row r="726" spans="2:9" ht="19.5" customHeight="1" x14ac:dyDescent="0.25">
      <c r="B726" s="4"/>
      <c r="C726" s="4"/>
      <c r="D726" s="4"/>
      <c r="I726" s="4"/>
    </row>
    <row r="727" spans="2:9" ht="19.5" customHeight="1" x14ac:dyDescent="0.25">
      <c r="B727" s="4"/>
      <c r="C727" s="4"/>
      <c r="D727" s="4"/>
      <c r="I727" s="4"/>
    </row>
    <row r="728" spans="2:9" ht="19.5" customHeight="1" x14ac:dyDescent="0.25">
      <c r="B728" s="4"/>
      <c r="C728" s="4"/>
      <c r="D728" s="4"/>
      <c r="I728" s="4"/>
    </row>
    <row r="729" spans="2:9" ht="19.5" customHeight="1" x14ac:dyDescent="0.25">
      <c r="B729" s="4"/>
      <c r="C729" s="4"/>
      <c r="D729" s="4"/>
      <c r="I729" s="4"/>
    </row>
    <row r="730" spans="2:9" ht="19.5" customHeight="1" x14ac:dyDescent="0.25">
      <c r="B730" s="4"/>
      <c r="C730" s="4"/>
      <c r="D730" s="4"/>
      <c r="I730" s="4"/>
    </row>
    <row r="731" spans="2:9" ht="19.5" customHeight="1" x14ac:dyDescent="0.25">
      <c r="B731" s="4"/>
      <c r="C731" s="4"/>
      <c r="D731" s="4"/>
      <c r="I731" s="4"/>
    </row>
    <row r="732" spans="2:9" ht="19.5" customHeight="1" x14ac:dyDescent="0.25">
      <c r="B732" s="4"/>
      <c r="C732" s="4"/>
      <c r="D732" s="4"/>
      <c r="I732" s="4"/>
    </row>
    <row r="733" spans="2:9" ht="19.5" customHeight="1" x14ac:dyDescent="0.25">
      <c r="B733" s="4"/>
      <c r="C733" s="4"/>
      <c r="D733" s="4"/>
      <c r="I733" s="4"/>
    </row>
    <row r="734" spans="2:9" ht="19.5" customHeight="1" x14ac:dyDescent="0.25">
      <c r="B734" s="4"/>
      <c r="C734" s="4"/>
      <c r="D734" s="4"/>
      <c r="I734" s="4"/>
    </row>
    <row r="735" spans="2:9" ht="19.5" customHeight="1" x14ac:dyDescent="0.25">
      <c r="B735" s="4"/>
      <c r="C735" s="4"/>
      <c r="D735" s="4"/>
      <c r="I735" s="4"/>
    </row>
    <row r="736" spans="2:9" ht="19.5" customHeight="1" x14ac:dyDescent="0.25">
      <c r="B736" s="4"/>
      <c r="C736" s="4"/>
      <c r="D736" s="4"/>
      <c r="I736" s="4"/>
    </row>
    <row r="737" spans="2:9" ht="19.5" customHeight="1" x14ac:dyDescent="0.25">
      <c r="B737" s="4"/>
      <c r="C737" s="4"/>
      <c r="D737" s="4"/>
      <c r="I737" s="4"/>
    </row>
    <row r="738" spans="2:9" ht="19.5" customHeight="1" x14ac:dyDescent="0.25">
      <c r="B738" s="4"/>
      <c r="C738" s="4"/>
      <c r="D738" s="4"/>
      <c r="I738" s="4"/>
    </row>
    <row r="739" spans="2:9" ht="19.5" customHeight="1" x14ac:dyDescent="0.25">
      <c r="B739" s="4"/>
      <c r="C739" s="4"/>
      <c r="D739" s="4"/>
      <c r="I739" s="4"/>
    </row>
    <row r="740" spans="2:9" ht="19.5" customHeight="1" x14ac:dyDescent="0.25">
      <c r="B740" s="4"/>
      <c r="C740" s="4"/>
      <c r="D740" s="4"/>
      <c r="I740" s="4"/>
    </row>
    <row r="741" spans="2:9" ht="19.5" customHeight="1" x14ac:dyDescent="0.25">
      <c r="B741" s="4"/>
      <c r="C741" s="4"/>
      <c r="D741" s="4"/>
      <c r="I741" s="4"/>
    </row>
    <row r="742" spans="2:9" ht="19.5" customHeight="1" x14ac:dyDescent="0.25">
      <c r="B742" s="4"/>
      <c r="C742" s="4"/>
      <c r="D742" s="4"/>
      <c r="I742" s="4"/>
    </row>
    <row r="743" spans="2:9" ht="19.5" customHeight="1" x14ac:dyDescent="0.25">
      <c r="B743" s="4"/>
      <c r="C743" s="4"/>
      <c r="D743" s="4"/>
      <c r="I743" s="4"/>
    </row>
    <row r="744" spans="2:9" ht="19.5" customHeight="1" x14ac:dyDescent="0.25">
      <c r="B744" s="4"/>
      <c r="C744" s="4"/>
      <c r="D744" s="4"/>
      <c r="I744" s="4"/>
    </row>
    <row r="745" spans="2:9" ht="19.5" customHeight="1" x14ac:dyDescent="0.25">
      <c r="B745" s="4"/>
      <c r="C745" s="4"/>
      <c r="D745" s="4"/>
      <c r="I745" s="4"/>
    </row>
    <row r="746" spans="2:9" ht="19.5" customHeight="1" x14ac:dyDescent="0.25">
      <c r="B746" s="4"/>
      <c r="C746" s="4"/>
      <c r="D746" s="4"/>
      <c r="I746" s="4"/>
    </row>
    <row r="747" spans="2:9" ht="19.5" customHeight="1" x14ac:dyDescent="0.25">
      <c r="B747" s="4"/>
      <c r="C747" s="4"/>
      <c r="D747" s="4"/>
      <c r="I747" s="4"/>
    </row>
    <row r="748" spans="2:9" ht="19.5" customHeight="1" x14ac:dyDescent="0.25">
      <c r="B748" s="4"/>
      <c r="C748" s="4"/>
      <c r="D748" s="4"/>
      <c r="I748" s="4"/>
    </row>
    <row r="749" spans="2:9" ht="19.5" customHeight="1" x14ac:dyDescent="0.25">
      <c r="B749" s="4"/>
      <c r="C749" s="4"/>
      <c r="D749" s="4"/>
      <c r="I749" s="4"/>
    </row>
    <row r="750" spans="2:9" ht="19.5" customHeight="1" x14ac:dyDescent="0.25">
      <c r="B750" s="4"/>
      <c r="C750" s="4"/>
      <c r="D750" s="4"/>
      <c r="I750" s="4"/>
    </row>
    <row r="751" spans="2:9" ht="19.5" customHeight="1" x14ac:dyDescent="0.25">
      <c r="B751" s="4"/>
      <c r="C751" s="4"/>
      <c r="D751" s="4"/>
      <c r="I751" s="4"/>
    </row>
    <row r="752" spans="2:9" ht="19.5" customHeight="1" x14ac:dyDescent="0.25">
      <c r="B752" s="4"/>
      <c r="C752" s="4"/>
      <c r="D752" s="4"/>
      <c r="I752" s="4"/>
    </row>
    <row r="753" spans="2:9" ht="19.5" customHeight="1" x14ac:dyDescent="0.25">
      <c r="B753" s="4"/>
      <c r="C753" s="4"/>
      <c r="D753" s="4"/>
      <c r="I753" s="4"/>
    </row>
    <row r="754" spans="2:9" ht="19.5" customHeight="1" x14ac:dyDescent="0.25">
      <c r="B754" s="4"/>
      <c r="C754" s="4"/>
      <c r="D754" s="4"/>
      <c r="I754" s="4"/>
    </row>
    <row r="755" spans="2:9" ht="19.5" customHeight="1" x14ac:dyDescent="0.25">
      <c r="B755" s="4"/>
      <c r="C755" s="4"/>
      <c r="D755" s="4"/>
      <c r="I755" s="4"/>
    </row>
    <row r="756" spans="2:9" ht="19.5" customHeight="1" x14ac:dyDescent="0.25">
      <c r="B756" s="4"/>
      <c r="C756" s="4"/>
      <c r="D756" s="4"/>
      <c r="I756" s="4"/>
    </row>
    <row r="757" spans="2:9" ht="19.5" customHeight="1" x14ac:dyDescent="0.25">
      <c r="B757" s="4"/>
      <c r="C757" s="4"/>
      <c r="D757" s="4"/>
      <c r="I757" s="4"/>
    </row>
    <row r="758" spans="2:9" ht="19.5" customHeight="1" x14ac:dyDescent="0.25">
      <c r="B758" s="4"/>
      <c r="C758" s="4"/>
      <c r="D758" s="4"/>
      <c r="I758" s="4"/>
    </row>
    <row r="759" spans="2:9" ht="19.5" customHeight="1" x14ac:dyDescent="0.25">
      <c r="B759" s="4"/>
      <c r="C759" s="4"/>
      <c r="D759" s="4"/>
      <c r="I759" s="4"/>
    </row>
    <row r="760" spans="2:9" ht="19.5" customHeight="1" x14ac:dyDescent="0.25">
      <c r="B760" s="4"/>
      <c r="C760" s="4"/>
      <c r="D760" s="4"/>
      <c r="I760" s="4"/>
    </row>
    <row r="761" spans="2:9" ht="19.5" customHeight="1" x14ac:dyDescent="0.25">
      <c r="B761" s="4"/>
      <c r="C761" s="4"/>
      <c r="D761" s="4"/>
      <c r="I761" s="4"/>
    </row>
    <row r="762" spans="2:9" ht="19.5" customHeight="1" x14ac:dyDescent="0.25">
      <c r="B762" s="4"/>
      <c r="C762" s="4"/>
      <c r="D762" s="4"/>
      <c r="I762" s="4"/>
    </row>
  </sheetData>
  <autoFilter ref="A3:J629"/>
  <mergeCells count="108">
    <mergeCell ref="A623:A629"/>
    <mergeCell ref="B623:B629"/>
    <mergeCell ref="A230:A255"/>
    <mergeCell ref="B4:B28"/>
    <mergeCell ref="A117:A125"/>
    <mergeCell ref="A126:A139"/>
    <mergeCell ref="A103:A116"/>
    <mergeCell ref="A4:A28"/>
    <mergeCell ref="B29:B42"/>
    <mergeCell ref="A29:A42"/>
    <mergeCell ref="A100:A102"/>
    <mergeCell ref="A43:A96"/>
    <mergeCell ref="B230:B255"/>
    <mergeCell ref="B256:B264"/>
    <mergeCell ref="B219:B229"/>
    <mergeCell ref="A219:A229"/>
    <mergeCell ref="B213:B216"/>
    <mergeCell ref="A213:A216"/>
    <mergeCell ref="A203:A212"/>
    <mergeCell ref="B203:B212"/>
    <mergeCell ref="B306:B318"/>
    <mergeCell ref="A306:A318"/>
    <mergeCell ref="B291:B300"/>
    <mergeCell ref="A291:A300"/>
    <mergeCell ref="B174:B181"/>
    <mergeCell ref="A174:A181"/>
    <mergeCell ref="B182:B187"/>
    <mergeCell ref="A182:A187"/>
    <mergeCell ref="A188:A202"/>
    <mergeCell ref="B188:B202"/>
    <mergeCell ref="A171:A173"/>
    <mergeCell ref="A140:A157"/>
    <mergeCell ref="B140:B157"/>
    <mergeCell ref="B158:B165"/>
    <mergeCell ref="A158:A165"/>
    <mergeCell ref="B171:B173"/>
    <mergeCell ref="A2:I2"/>
    <mergeCell ref="A1:I1"/>
    <mergeCell ref="B43:B96"/>
    <mergeCell ref="B117:B125"/>
    <mergeCell ref="B126:B139"/>
    <mergeCell ref="B103:B116"/>
    <mergeCell ref="B100:B102"/>
    <mergeCell ref="B166:B169"/>
    <mergeCell ref="A166:A169"/>
    <mergeCell ref="B97:B99"/>
    <mergeCell ref="A97:A99"/>
    <mergeCell ref="A301:A305"/>
    <mergeCell ref="A256:A264"/>
    <mergeCell ref="B265:B290"/>
    <mergeCell ref="A265:A290"/>
    <mergeCell ref="B354:B368"/>
    <mergeCell ref="A354:A368"/>
    <mergeCell ref="B369:B390"/>
    <mergeCell ref="A369:A390"/>
    <mergeCell ref="A391:A417"/>
    <mergeCell ref="B335:B353"/>
    <mergeCell ref="A335:A353"/>
    <mergeCell ref="B319:B327"/>
    <mergeCell ref="A319:A327"/>
    <mergeCell ref="B328:B334"/>
    <mergeCell ref="A328:A334"/>
    <mergeCell ref="B301:B305"/>
    <mergeCell ref="B448:B460"/>
    <mergeCell ref="A448:A460"/>
    <mergeCell ref="B461:B466"/>
    <mergeCell ref="A461:A466"/>
    <mergeCell ref="B418:B433"/>
    <mergeCell ref="A418:A433"/>
    <mergeCell ref="B434:B447"/>
    <mergeCell ref="A434:A447"/>
    <mergeCell ref="B391:B417"/>
    <mergeCell ref="B517:B528"/>
    <mergeCell ref="A517:A528"/>
    <mergeCell ref="B529:B540"/>
    <mergeCell ref="A529:A540"/>
    <mergeCell ref="B489:B502"/>
    <mergeCell ref="A489:A502"/>
    <mergeCell ref="B503:B516"/>
    <mergeCell ref="A503:A516"/>
    <mergeCell ref="B467:B479"/>
    <mergeCell ref="A467:A479"/>
    <mergeCell ref="B480:B488"/>
    <mergeCell ref="A480:A488"/>
    <mergeCell ref="B217:B218"/>
    <mergeCell ref="A217:A218"/>
    <mergeCell ref="B579:B581"/>
    <mergeCell ref="A579:A581"/>
    <mergeCell ref="B615:B620"/>
    <mergeCell ref="A615:A620"/>
    <mergeCell ref="B575:B578"/>
    <mergeCell ref="A575:A578"/>
    <mergeCell ref="A582:A592"/>
    <mergeCell ref="B593:B607"/>
    <mergeCell ref="A593:A607"/>
    <mergeCell ref="B608:B613"/>
    <mergeCell ref="A608:A613"/>
    <mergeCell ref="B582:B592"/>
    <mergeCell ref="B560:B568"/>
    <mergeCell ref="A560:A568"/>
    <mergeCell ref="B569:B573"/>
    <mergeCell ref="A569:A573"/>
    <mergeCell ref="B552:B558"/>
    <mergeCell ref="A552:A558"/>
    <mergeCell ref="B541:B544"/>
    <mergeCell ref="A541:A544"/>
    <mergeCell ref="B545:B551"/>
    <mergeCell ref="A545:A551"/>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6" customWidth="1"/>
    <col min="5" max="5" width="12.28515625" customWidth="1"/>
    <col min="6" max="6" width="13.7109375" customWidth="1"/>
    <col min="7" max="7" width="11.140625" customWidth="1"/>
    <col min="8" max="8" width="18.7109375" customWidth="1"/>
    <col min="9" max="9" width="17" customWidth="1"/>
    <col min="10" max="10" width="32.5703125" style="7" customWidth="1"/>
    <col min="11" max="11" width="14.140625" customWidth="1"/>
    <col min="12" max="12" width="26.85546875" customWidth="1"/>
  </cols>
  <sheetData>
    <row r="3" spans="1:13" x14ac:dyDescent="0.25">
      <c r="L3" s="8" t="s">
        <v>406</v>
      </c>
    </row>
    <row r="4" spans="1:13" ht="94.5" x14ac:dyDescent="0.25">
      <c r="A4" s="9" t="s">
        <v>407</v>
      </c>
      <c r="B4" s="10" t="s">
        <v>408</v>
      </c>
      <c r="C4" s="10" t="s">
        <v>409</v>
      </c>
      <c r="D4" s="11" t="s">
        <v>410</v>
      </c>
      <c r="E4" s="10" t="s">
        <v>411</v>
      </c>
      <c r="F4" s="10" t="s">
        <v>412</v>
      </c>
      <c r="G4" s="10" t="s">
        <v>413</v>
      </c>
      <c r="H4" s="10" t="s">
        <v>414</v>
      </c>
      <c r="I4" s="10" t="s">
        <v>415</v>
      </c>
      <c r="J4" s="12" t="s">
        <v>416</v>
      </c>
      <c r="K4" s="13"/>
      <c r="L4" s="12" t="s">
        <v>417</v>
      </c>
      <c r="M4" s="13"/>
    </row>
    <row r="5" spans="1:13" x14ac:dyDescent="0.25">
      <c r="A5" s="14" t="s">
        <v>418</v>
      </c>
      <c r="B5" s="15"/>
      <c r="C5" s="15"/>
      <c r="D5" s="16">
        <v>10</v>
      </c>
      <c r="E5" s="15">
        <v>5</v>
      </c>
      <c r="F5" s="15">
        <v>10</v>
      </c>
      <c r="G5" s="15">
        <v>150</v>
      </c>
      <c r="H5" s="15"/>
      <c r="I5" s="15"/>
      <c r="J5" s="15"/>
      <c r="K5" s="17"/>
      <c r="L5" s="17"/>
      <c r="M5" s="17"/>
    </row>
    <row r="6" spans="1:13" ht="15.75" x14ac:dyDescent="0.25">
      <c r="A6" s="18" t="s">
        <v>419</v>
      </c>
      <c r="B6" s="19">
        <v>15410</v>
      </c>
      <c r="C6" s="19">
        <f>B6*1.25</f>
        <v>19262.5</v>
      </c>
      <c r="D6" s="20">
        <f>C6*0.1</f>
        <v>1926.25</v>
      </c>
      <c r="E6" s="19">
        <f>C6*0.05</f>
        <v>963.125</v>
      </c>
      <c r="F6" s="19">
        <f>C6*0.1</f>
        <v>1926.25</v>
      </c>
      <c r="G6" s="19">
        <f>C6*1.5</f>
        <v>28893.75</v>
      </c>
      <c r="H6" s="19"/>
      <c r="I6" s="19">
        <f>(C6+D6+E6+F6+G6+H6)*2/12</f>
        <v>8828.6458333333339</v>
      </c>
      <c r="J6" s="21">
        <f>C6+D6+E6+F6+G6+H6+I6</f>
        <v>61800.520833333336</v>
      </c>
      <c r="L6" s="22">
        <f>ROUND(J6,1)/1000</f>
        <v>61.8005</v>
      </c>
    </row>
    <row r="7" spans="1:13" ht="15.75" x14ac:dyDescent="0.25">
      <c r="A7" s="18" t="s">
        <v>420</v>
      </c>
      <c r="B7" s="19">
        <v>15410</v>
      </c>
      <c r="C7" s="19">
        <f t="shared" ref="C7:C53" si="0">B7*1.25</f>
        <v>19262.5</v>
      </c>
      <c r="D7" s="20"/>
      <c r="E7" s="19">
        <f t="shared" ref="E7:E12" si="1">C7*0.05</f>
        <v>963.125</v>
      </c>
      <c r="F7" s="19">
        <f t="shared" ref="F7:F12" si="2">C7*0.1</f>
        <v>1926.25</v>
      </c>
      <c r="G7" s="19">
        <f t="shared" ref="G7:G12" si="3">C7*1.5</f>
        <v>28893.75</v>
      </c>
      <c r="H7" s="19"/>
      <c r="I7" s="19">
        <f t="shared" ref="I7:I12" si="4">(C7+D7+E7+F7+G7+H7)*2/12</f>
        <v>8507.6041666666661</v>
      </c>
      <c r="J7" s="21">
        <f t="shared" ref="J7:J12" si="5">C7+D7+E7+F7+G7+H7+I7</f>
        <v>59553.229166666664</v>
      </c>
      <c r="L7" s="22">
        <f t="shared" ref="L7:L70" si="6">ROUND(J7,1)/1000</f>
        <v>59.553199999999997</v>
      </c>
    </row>
    <row r="8" spans="1:13" ht="15.75" x14ac:dyDescent="0.25">
      <c r="A8" s="18" t="s">
        <v>421</v>
      </c>
      <c r="B8" s="19">
        <v>15410</v>
      </c>
      <c r="C8" s="19">
        <f t="shared" si="0"/>
        <v>19262.5</v>
      </c>
      <c r="D8" s="20">
        <f>C8*0.25</f>
        <v>4815.625</v>
      </c>
      <c r="E8" s="19">
        <f t="shared" si="1"/>
        <v>963.125</v>
      </c>
      <c r="F8" s="19">
        <f t="shared" si="2"/>
        <v>1926.25</v>
      </c>
      <c r="G8" s="19">
        <f t="shared" si="3"/>
        <v>28893.75</v>
      </c>
      <c r="H8" s="19"/>
      <c r="I8" s="19">
        <f t="shared" si="4"/>
        <v>9310.2083333333339</v>
      </c>
      <c r="J8" s="21">
        <f t="shared" si="5"/>
        <v>65171.458333333336</v>
      </c>
      <c r="L8" s="22">
        <f t="shared" si="6"/>
        <v>65.171499999999995</v>
      </c>
    </row>
    <row r="9" spans="1:13" ht="31.5" customHeight="1" x14ac:dyDescent="0.25">
      <c r="A9" s="36" t="s">
        <v>422</v>
      </c>
      <c r="B9" s="37">
        <v>16630</v>
      </c>
      <c r="C9" s="37">
        <f t="shared" si="0"/>
        <v>20787.5</v>
      </c>
      <c r="D9" s="37"/>
      <c r="E9" s="37">
        <f t="shared" si="1"/>
        <v>1039.375</v>
      </c>
      <c r="F9" s="37">
        <f t="shared" si="2"/>
        <v>2078.75</v>
      </c>
      <c r="G9" s="37">
        <f t="shared" si="3"/>
        <v>31181.25</v>
      </c>
      <c r="H9" s="37">
        <f>C9*0.5</f>
        <v>10393.75</v>
      </c>
      <c r="I9" s="37">
        <f t="shared" si="4"/>
        <v>10913.4375</v>
      </c>
      <c r="J9" s="38">
        <f t="shared" si="5"/>
        <v>76394.0625</v>
      </c>
      <c r="L9" s="22">
        <f t="shared" si="6"/>
        <v>76.394100000000009</v>
      </c>
    </row>
    <row r="10" spans="1:13" s="34" customFormat="1" ht="15.75" x14ac:dyDescent="0.25">
      <c r="A10" s="31" t="s">
        <v>423</v>
      </c>
      <c r="B10" s="32">
        <v>15414</v>
      </c>
      <c r="C10" s="32">
        <f t="shared" si="0"/>
        <v>19267.5</v>
      </c>
      <c r="D10" s="32"/>
      <c r="E10" s="32">
        <f t="shared" si="1"/>
        <v>963.375</v>
      </c>
      <c r="F10" s="32">
        <f t="shared" si="2"/>
        <v>1926.75</v>
      </c>
      <c r="G10" s="32">
        <f t="shared" si="3"/>
        <v>28901.25</v>
      </c>
      <c r="H10" s="32"/>
      <c r="I10" s="32">
        <f t="shared" si="4"/>
        <v>8509.8125</v>
      </c>
      <c r="J10" s="33">
        <f t="shared" si="5"/>
        <v>59568.6875</v>
      </c>
      <c r="L10" s="35">
        <f t="shared" si="6"/>
        <v>59.5687</v>
      </c>
    </row>
    <row r="11" spans="1:13" ht="15.75" x14ac:dyDescent="0.25">
      <c r="A11" s="18" t="s">
        <v>424</v>
      </c>
      <c r="B11" s="19">
        <v>16630</v>
      </c>
      <c r="C11" s="19">
        <f t="shared" si="0"/>
        <v>20787.5</v>
      </c>
      <c r="D11" s="20"/>
      <c r="E11" s="19">
        <f t="shared" si="1"/>
        <v>1039.375</v>
      </c>
      <c r="F11" s="19">
        <f t="shared" si="2"/>
        <v>2078.75</v>
      </c>
      <c r="G11" s="19">
        <f t="shared" si="3"/>
        <v>31181.25</v>
      </c>
      <c r="H11" s="19">
        <f>C11*0.5</f>
        <v>10393.75</v>
      </c>
      <c r="I11" s="19">
        <f t="shared" si="4"/>
        <v>10913.4375</v>
      </c>
      <c r="J11" s="21">
        <f t="shared" si="5"/>
        <v>76394.0625</v>
      </c>
      <c r="L11" s="22">
        <f t="shared" si="6"/>
        <v>76.394100000000009</v>
      </c>
    </row>
    <row r="12" spans="1:13" ht="15.75" x14ac:dyDescent="0.25">
      <c r="A12" s="18" t="s">
        <v>425</v>
      </c>
      <c r="B12" s="19">
        <v>15410</v>
      </c>
      <c r="C12" s="19">
        <f t="shared" si="0"/>
        <v>19262.5</v>
      </c>
      <c r="D12" s="20"/>
      <c r="E12" s="19">
        <f t="shared" si="1"/>
        <v>963.125</v>
      </c>
      <c r="F12" s="19">
        <f t="shared" si="2"/>
        <v>1926.25</v>
      </c>
      <c r="G12" s="19">
        <f t="shared" si="3"/>
        <v>28893.75</v>
      </c>
      <c r="H12" s="19"/>
      <c r="I12" s="19">
        <f t="shared" si="4"/>
        <v>8507.6041666666661</v>
      </c>
      <c r="J12" s="21">
        <f t="shared" si="5"/>
        <v>59553.229166666664</v>
      </c>
      <c r="L12" s="22">
        <f t="shared" si="6"/>
        <v>59.553199999999997</v>
      </c>
    </row>
    <row r="13" spans="1:13" ht="15.75" x14ac:dyDescent="0.25">
      <c r="A13" s="14" t="s">
        <v>426</v>
      </c>
      <c r="B13" s="23"/>
      <c r="C13" s="23"/>
      <c r="D13" s="24"/>
      <c r="E13" s="23"/>
      <c r="F13" s="23"/>
      <c r="G13" s="23"/>
      <c r="H13" s="23"/>
      <c r="I13" s="23"/>
      <c r="J13" s="25"/>
      <c r="L13" s="22"/>
    </row>
    <row r="14" spans="1:13" ht="15.75" x14ac:dyDescent="0.25">
      <c r="A14" s="18" t="s">
        <v>425</v>
      </c>
      <c r="B14" s="19">
        <v>16630</v>
      </c>
      <c r="C14" s="19">
        <f t="shared" si="0"/>
        <v>20787.5</v>
      </c>
      <c r="D14" s="20"/>
      <c r="E14" s="19">
        <f t="shared" ref="E14:E21" si="7">C14*0.05</f>
        <v>1039.375</v>
      </c>
      <c r="F14" s="19">
        <f t="shared" ref="F14:F21" si="8">C14*0.1</f>
        <v>2078.75</v>
      </c>
      <c r="G14" s="19">
        <f t="shared" ref="G14:G21" si="9">C14*1.5</f>
        <v>31181.25</v>
      </c>
      <c r="H14" s="19"/>
      <c r="I14" s="19">
        <f t="shared" ref="I14:I21" si="10">(C14+D14+E14+F14+G14+H14)*2/12</f>
        <v>9181.1458333333339</v>
      </c>
      <c r="J14" s="21">
        <f t="shared" ref="J14:J21" si="11">C14+D14+E14+F14+G14+H14+I14</f>
        <v>64268.020833333336</v>
      </c>
      <c r="L14" s="22">
        <f t="shared" si="6"/>
        <v>64.268000000000001</v>
      </c>
    </row>
    <row r="15" spans="1:13" ht="15.75" x14ac:dyDescent="0.25">
      <c r="A15" s="18" t="s">
        <v>427</v>
      </c>
      <c r="B15" s="19">
        <v>15410</v>
      </c>
      <c r="C15" s="19">
        <f t="shared" si="0"/>
        <v>19262.5</v>
      </c>
      <c r="D15" s="20"/>
      <c r="E15" s="19">
        <f t="shared" si="7"/>
        <v>963.125</v>
      </c>
      <c r="F15" s="19">
        <f t="shared" si="8"/>
        <v>1926.25</v>
      </c>
      <c r="G15" s="19">
        <f t="shared" si="9"/>
        <v>28893.75</v>
      </c>
      <c r="H15" s="19"/>
      <c r="I15" s="19">
        <f t="shared" si="10"/>
        <v>8507.6041666666661</v>
      </c>
      <c r="J15" s="21">
        <f t="shared" si="11"/>
        <v>59553.229166666664</v>
      </c>
      <c r="L15" s="22">
        <f t="shared" si="6"/>
        <v>59.553199999999997</v>
      </c>
    </row>
    <row r="16" spans="1:13" ht="15.75" x14ac:dyDescent="0.25">
      <c r="A16" s="18" t="s">
        <v>428</v>
      </c>
      <c r="B16" s="19">
        <v>15410</v>
      </c>
      <c r="C16" s="19">
        <f t="shared" si="0"/>
        <v>19262.5</v>
      </c>
      <c r="D16" s="20">
        <f t="shared" ref="D16:D65" si="12">C16*0.1</f>
        <v>1926.25</v>
      </c>
      <c r="E16" s="19">
        <f t="shared" si="7"/>
        <v>963.125</v>
      </c>
      <c r="F16" s="19">
        <f t="shared" si="8"/>
        <v>1926.25</v>
      </c>
      <c r="G16" s="19">
        <f t="shared" si="9"/>
        <v>28893.75</v>
      </c>
      <c r="H16" s="19"/>
      <c r="I16" s="19">
        <f t="shared" si="10"/>
        <v>8828.6458333333339</v>
      </c>
      <c r="J16" s="21">
        <f t="shared" si="11"/>
        <v>61800.520833333336</v>
      </c>
      <c r="L16" s="22">
        <f t="shared" si="6"/>
        <v>61.8005</v>
      </c>
    </row>
    <row r="17" spans="1:12" ht="15.75" x14ac:dyDescent="0.25">
      <c r="A17" s="18" t="s">
        <v>419</v>
      </c>
      <c r="B17" s="19">
        <v>15410</v>
      </c>
      <c r="C17" s="19">
        <f t="shared" si="0"/>
        <v>19262.5</v>
      </c>
      <c r="D17" s="20">
        <f>C17*0.1</f>
        <v>1926.25</v>
      </c>
      <c r="E17" s="19">
        <f t="shared" si="7"/>
        <v>963.125</v>
      </c>
      <c r="F17" s="19">
        <f t="shared" si="8"/>
        <v>1926.25</v>
      </c>
      <c r="G17" s="19">
        <f t="shared" si="9"/>
        <v>28893.75</v>
      </c>
      <c r="H17" s="19"/>
      <c r="I17" s="19">
        <f t="shared" si="10"/>
        <v>8828.6458333333339</v>
      </c>
      <c r="J17" s="21">
        <f t="shared" si="11"/>
        <v>61800.520833333336</v>
      </c>
      <c r="L17" s="22">
        <f t="shared" si="6"/>
        <v>61.8005</v>
      </c>
    </row>
    <row r="18" spans="1:12" ht="15.75" x14ac:dyDescent="0.25">
      <c r="A18" s="18" t="s">
        <v>429</v>
      </c>
      <c r="B18" s="19">
        <v>15410</v>
      </c>
      <c r="C18" s="19">
        <f t="shared" si="0"/>
        <v>19262.5</v>
      </c>
      <c r="D18" s="20"/>
      <c r="E18" s="19">
        <f t="shared" si="7"/>
        <v>963.125</v>
      </c>
      <c r="F18" s="19">
        <f t="shared" si="8"/>
        <v>1926.25</v>
      </c>
      <c r="G18" s="19">
        <f t="shared" si="9"/>
        <v>28893.75</v>
      </c>
      <c r="H18" s="19"/>
      <c r="I18" s="19">
        <f t="shared" si="10"/>
        <v>8507.6041666666661</v>
      </c>
      <c r="J18" s="21">
        <f t="shared" si="11"/>
        <v>59553.229166666664</v>
      </c>
      <c r="L18" s="22">
        <f t="shared" si="6"/>
        <v>59.553199999999997</v>
      </c>
    </row>
    <row r="19" spans="1:12" ht="25.5" x14ac:dyDescent="0.25">
      <c r="A19" s="36" t="s">
        <v>430</v>
      </c>
      <c r="B19" s="37">
        <v>16630</v>
      </c>
      <c r="C19" s="37">
        <f t="shared" si="0"/>
        <v>20787.5</v>
      </c>
      <c r="D19" s="37"/>
      <c r="E19" s="37">
        <f t="shared" si="7"/>
        <v>1039.375</v>
      </c>
      <c r="F19" s="37">
        <f t="shared" si="8"/>
        <v>2078.75</v>
      </c>
      <c r="G19" s="37">
        <f t="shared" si="9"/>
        <v>31181.25</v>
      </c>
      <c r="H19" s="37">
        <f>C19*0.5</f>
        <v>10393.75</v>
      </c>
      <c r="I19" s="37">
        <f t="shared" si="10"/>
        <v>10913.4375</v>
      </c>
      <c r="J19" s="38">
        <f t="shared" si="11"/>
        <v>76394.0625</v>
      </c>
      <c r="L19" s="22">
        <f t="shared" si="6"/>
        <v>76.394100000000009</v>
      </c>
    </row>
    <row r="20" spans="1:12" ht="15.75" x14ac:dyDescent="0.25">
      <c r="A20" s="18" t="s">
        <v>431</v>
      </c>
      <c r="B20" s="19">
        <v>15410</v>
      </c>
      <c r="C20" s="19">
        <f t="shared" si="0"/>
        <v>19262.5</v>
      </c>
      <c r="D20" s="20"/>
      <c r="E20" s="19">
        <f t="shared" si="7"/>
        <v>963.125</v>
      </c>
      <c r="F20" s="19">
        <f t="shared" si="8"/>
        <v>1926.25</v>
      </c>
      <c r="G20" s="19">
        <f t="shared" si="9"/>
        <v>28893.75</v>
      </c>
      <c r="H20" s="19"/>
      <c r="I20" s="19">
        <f t="shared" si="10"/>
        <v>8507.6041666666661</v>
      </c>
      <c r="J20" s="21">
        <f t="shared" si="11"/>
        <v>59553.229166666664</v>
      </c>
      <c r="L20" s="22">
        <f t="shared" si="6"/>
        <v>59.553199999999997</v>
      </c>
    </row>
    <row r="21" spans="1:12" ht="15.75" x14ac:dyDescent="0.25">
      <c r="A21" s="18" t="s">
        <v>424</v>
      </c>
      <c r="B21" s="19">
        <v>16630</v>
      </c>
      <c r="C21" s="19">
        <f t="shared" si="0"/>
        <v>20787.5</v>
      </c>
      <c r="D21" s="20"/>
      <c r="E21" s="19">
        <f t="shared" si="7"/>
        <v>1039.375</v>
      </c>
      <c r="F21" s="19">
        <f t="shared" si="8"/>
        <v>2078.75</v>
      </c>
      <c r="G21" s="19">
        <f t="shared" si="9"/>
        <v>31181.25</v>
      </c>
      <c r="H21" s="19">
        <f>C21*0.5</f>
        <v>10393.75</v>
      </c>
      <c r="I21" s="19">
        <f t="shared" si="10"/>
        <v>10913.4375</v>
      </c>
      <c r="J21" s="21">
        <f t="shared" si="11"/>
        <v>76394.0625</v>
      </c>
      <c r="L21" s="22">
        <f t="shared" si="6"/>
        <v>76.394100000000009</v>
      </c>
    </row>
    <row r="22" spans="1:12" ht="30" x14ac:dyDescent="0.25">
      <c r="A22" s="14" t="s">
        <v>432</v>
      </c>
      <c r="B22" s="19"/>
      <c r="C22" s="23"/>
      <c r="D22" s="24"/>
      <c r="E22" s="23"/>
      <c r="F22" s="23"/>
      <c r="G22" s="23"/>
      <c r="H22" s="23"/>
      <c r="I22" s="23"/>
      <c r="J22" s="25"/>
      <c r="L22" s="22"/>
    </row>
    <row r="23" spans="1:12" ht="25.5" x14ac:dyDescent="0.25">
      <c r="A23" s="18" t="s">
        <v>433</v>
      </c>
      <c r="B23" s="19">
        <v>15410</v>
      </c>
      <c r="C23" s="19">
        <f>B23</f>
        <v>15410</v>
      </c>
      <c r="D23" s="20">
        <f t="shared" si="12"/>
        <v>1541</v>
      </c>
      <c r="E23" s="19">
        <f t="shared" ref="E23:E25" si="13">C23*0.05</f>
        <v>770.5</v>
      </c>
      <c r="F23" s="19">
        <f t="shared" ref="F23:F25" si="14">C23*0.1</f>
        <v>1541</v>
      </c>
      <c r="G23" s="19">
        <f t="shared" ref="G23:G25" si="15">C23*1.5</f>
        <v>23115</v>
      </c>
      <c r="H23" s="19"/>
      <c r="I23" s="19">
        <f t="shared" ref="I23:I25" si="16">(C23+D23+E23+F23+G23+H23)*2/12</f>
        <v>7062.916666666667</v>
      </c>
      <c r="J23" s="21">
        <f t="shared" ref="J23:J25" si="17">C23+D23+E23+F23+G23+H23+I23</f>
        <v>49440.416666666664</v>
      </c>
      <c r="K23">
        <v>50</v>
      </c>
      <c r="L23" s="22">
        <f t="shared" si="6"/>
        <v>49.440400000000004</v>
      </c>
    </row>
    <row r="24" spans="1:12" ht="38.25" x14ac:dyDescent="0.25">
      <c r="A24" s="18" t="s">
        <v>434</v>
      </c>
      <c r="B24" s="19">
        <v>16630</v>
      </c>
      <c r="C24" s="19">
        <f t="shared" ref="C24:C25" si="18">B24</f>
        <v>16630</v>
      </c>
      <c r="D24" s="20">
        <f t="shared" si="12"/>
        <v>1663</v>
      </c>
      <c r="E24" s="19">
        <f t="shared" si="13"/>
        <v>831.5</v>
      </c>
      <c r="F24" s="19">
        <f t="shared" si="14"/>
        <v>1663</v>
      </c>
      <c r="G24" s="19">
        <f t="shared" si="15"/>
        <v>24945</v>
      </c>
      <c r="H24" s="19"/>
      <c r="I24" s="19">
        <f t="shared" si="16"/>
        <v>7622.083333333333</v>
      </c>
      <c r="J24" s="21">
        <f t="shared" si="17"/>
        <v>53354.583333333336</v>
      </c>
      <c r="K24">
        <v>60</v>
      </c>
      <c r="L24" s="22">
        <f t="shared" si="6"/>
        <v>53.354599999999998</v>
      </c>
    </row>
    <row r="25" spans="1:12" ht="15.75" x14ac:dyDescent="0.25">
      <c r="A25" s="18" t="s">
        <v>435</v>
      </c>
      <c r="B25" s="19">
        <v>16630</v>
      </c>
      <c r="C25" s="19">
        <f t="shared" si="18"/>
        <v>16630</v>
      </c>
      <c r="D25" s="20"/>
      <c r="E25" s="19">
        <f t="shared" si="13"/>
        <v>831.5</v>
      </c>
      <c r="F25" s="19">
        <f t="shared" si="14"/>
        <v>1663</v>
      </c>
      <c r="G25" s="19">
        <f t="shared" si="15"/>
        <v>24945</v>
      </c>
      <c r="H25" s="19">
        <f>C25*0.5</f>
        <v>8315</v>
      </c>
      <c r="I25" s="19">
        <f t="shared" si="16"/>
        <v>8730.75</v>
      </c>
      <c r="J25" s="21">
        <f t="shared" si="17"/>
        <v>61115.25</v>
      </c>
      <c r="L25" s="22">
        <f t="shared" si="6"/>
        <v>61.115300000000005</v>
      </c>
    </row>
    <row r="26" spans="1:12" ht="15.75" x14ac:dyDescent="0.25">
      <c r="A26" s="14" t="s">
        <v>436</v>
      </c>
      <c r="B26" s="19"/>
      <c r="C26" s="23"/>
      <c r="D26" s="24"/>
      <c r="E26" s="23"/>
      <c r="F26" s="23"/>
      <c r="G26" s="23"/>
      <c r="H26" s="23"/>
      <c r="I26" s="23"/>
      <c r="J26" s="25"/>
      <c r="L26" s="22">
        <f t="shared" si="6"/>
        <v>0</v>
      </c>
    </row>
    <row r="27" spans="1:12" ht="15.75" x14ac:dyDescent="0.25">
      <c r="A27" s="26" t="s">
        <v>437</v>
      </c>
      <c r="B27" s="19">
        <v>16630</v>
      </c>
      <c r="C27" s="19">
        <f>B27</f>
        <v>16630</v>
      </c>
      <c r="D27" s="20"/>
      <c r="E27" s="19">
        <f t="shared" ref="E27:E44" si="19">C27*0.05</f>
        <v>831.5</v>
      </c>
      <c r="F27" s="19">
        <f t="shared" ref="F27:F44" si="20">C27*0.1</f>
        <v>1663</v>
      </c>
      <c r="G27" s="19">
        <f t="shared" ref="G27:G44" si="21">C27*1.5</f>
        <v>24945</v>
      </c>
      <c r="H27" s="19">
        <f>C27*0.5</f>
        <v>8315</v>
      </c>
      <c r="I27" s="19">
        <f t="shared" ref="I27:I44" si="22">(C27+D27+E27+F27+G27+H27)*2/12</f>
        <v>8730.75</v>
      </c>
      <c r="J27" s="21">
        <f t="shared" ref="J27:J44" si="23">C27+D27+E27+F27+G27+H27+I27</f>
        <v>61115.25</v>
      </c>
      <c r="K27">
        <v>50</v>
      </c>
      <c r="L27" s="22">
        <f t="shared" si="6"/>
        <v>61.115300000000005</v>
      </c>
    </row>
    <row r="28" spans="1:12" ht="15.75" x14ac:dyDescent="0.25">
      <c r="A28" s="26" t="s">
        <v>438</v>
      </c>
      <c r="B28" s="19">
        <v>15410</v>
      </c>
      <c r="C28" s="19">
        <f t="shared" ref="C28:C29" si="24">B28</f>
        <v>15410</v>
      </c>
      <c r="D28" s="20">
        <f>C28*0.25</f>
        <v>3852.5</v>
      </c>
      <c r="E28" s="19">
        <f t="shared" si="19"/>
        <v>770.5</v>
      </c>
      <c r="F28" s="19">
        <f t="shared" si="20"/>
        <v>1541</v>
      </c>
      <c r="G28" s="19">
        <f t="shared" si="21"/>
        <v>23115</v>
      </c>
      <c r="H28" s="19"/>
      <c r="I28" s="19">
        <f t="shared" si="22"/>
        <v>7448.166666666667</v>
      </c>
      <c r="J28" s="21">
        <f t="shared" si="23"/>
        <v>52137.166666666664</v>
      </c>
      <c r="K28">
        <v>50</v>
      </c>
      <c r="L28" s="22">
        <f t="shared" si="6"/>
        <v>52.1372</v>
      </c>
    </row>
    <row r="29" spans="1:12" ht="15.75" x14ac:dyDescent="0.25">
      <c r="A29" s="18" t="s">
        <v>439</v>
      </c>
      <c r="B29" s="19">
        <v>15410</v>
      </c>
      <c r="C29" s="19">
        <f t="shared" si="24"/>
        <v>15410</v>
      </c>
      <c r="D29" s="20">
        <f t="shared" si="12"/>
        <v>1541</v>
      </c>
      <c r="E29" s="19">
        <f t="shared" si="19"/>
        <v>770.5</v>
      </c>
      <c r="F29" s="19">
        <f t="shared" si="20"/>
        <v>1541</v>
      </c>
      <c r="G29" s="19">
        <f t="shared" si="21"/>
        <v>23115</v>
      </c>
      <c r="H29" s="19"/>
      <c r="I29" s="19">
        <f t="shared" si="22"/>
        <v>7062.916666666667</v>
      </c>
      <c r="J29" s="21">
        <f t="shared" si="23"/>
        <v>49440.416666666664</v>
      </c>
      <c r="K29">
        <v>50</v>
      </c>
      <c r="L29" s="22">
        <f t="shared" si="6"/>
        <v>49.440400000000004</v>
      </c>
    </row>
    <row r="30" spans="1:12" ht="15.75" x14ac:dyDescent="0.25">
      <c r="A30" s="14" t="s">
        <v>440</v>
      </c>
      <c r="B30" s="23"/>
      <c r="C30" s="19"/>
      <c r="D30" s="20"/>
      <c r="E30" s="19"/>
      <c r="F30" s="19"/>
      <c r="G30" s="19"/>
      <c r="H30" s="19"/>
      <c r="I30" s="19"/>
      <c r="J30" s="21"/>
      <c r="L30" s="22">
        <f t="shared" si="6"/>
        <v>0</v>
      </c>
    </row>
    <row r="31" spans="1:12" ht="15.75" x14ac:dyDescent="0.25">
      <c r="A31" s="26" t="s">
        <v>441</v>
      </c>
      <c r="B31" s="19">
        <v>16630</v>
      </c>
      <c r="C31" s="19">
        <f>B31</f>
        <v>16630</v>
      </c>
      <c r="D31" s="20"/>
      <c r="E31" s="19">
        <f t="shared" si="19"/>
        <v>831.5</v>
      </c>
      <c r="F31" s="19">
        <f t="shared" si="20"/>
        <v>1663</v>
      </c>
      <c r="G31" s="19">
        <f t="shared" si="21"/>
        <v>24945</v>
      </c>
      <c r="H31" s="19">
        <f>C31*0.5</f>
        <v>8315</v>
      </c>
      <c r="I31" s="19">
        <f t="shared" si="22"/>
        <v>8730.75</v>
      </c>
      <c r="J31" s="21">
        <f t="shared" si="23"/>
        <v>61115.25</v>
      </c>
      <c r="K31" t="s">
        <v>442</v>
      </c>
      <c r="L31" s="22">
        <f t="shared" si="6"/>
        <v>61.115300000000005</v>
      </c>
    </row>
    <row r="32" spans="1:12" ht="15.75" x14ac:dyDescent="0.25">
      <c r="A32" s="26" t="s">
        <v>437</v>
      </c>
      <c r="B32" s="19">
        <v>16630</v>
      </c>
      <c r="C32" s="19">
        <f t="shared" ref="C32:C44" si="25">B32</f>
        <v>16630</v>
      </c>
      <c r="D32" s="20"/>
      <c r="E32" s="19">
        <f t="shared" si="19"/>
        <v>831.5</v>
      </c>
      <c r="F32" s="19">
        <f t="shared" si="20"/>
        <v>1663</v>
      </c>
      <c r="G32" s="19">
        <f t="shared" si="21"/>
        <v>24945</v>
      </c>
      <c r="H32" s="19">
        <f>C32*0.5</f>
        <v>8315</v>
      </c>
      <c r="I32" s="19">
        <f t="shared" si="22"/>
        <v>8730.75</v>
      </c>
      <c r="J32" s="21">
        <f t="shared" si="23"/>
        <v>61115.25</v>
      </c>
      <c r="L32" s="22">
        <f t="shared" si="6"/>
        <v>61.115300000000005</v>
      </c>
    </row>
    <row r="33" spans="1:12" ht="25.5" x14ac:dyDescent="0.25">
      <c r="A33" s="36" t="s">
        <v>430</v>
      </c>
      <c r="B33" s="37">
        <v>16630</v>
      </c>
      <c r="C33" s="37">
        <f t="shared" si="25"/>
        <v>16630</v>
      </c>
      <c r="D33" s="37"/>
      <c r="E33" s="37">
        <f t="shared" si="19"/>
        <v>831.5</v>
      </c>
      <c r="F33" s="37">
        <f t="shared" si="20"/>
        <v>1663</v>
      </c>
      <c r="G33" s="37">
        <f t="shared" si="21"/>
        <v>24945</v>
      </c>
      <c r="H33" s="37">
        <f>C33*0.5</f>
        <v>8315</v>
      </c>
      <c r="I33" s="37">
        <f t="shared" si="22"/>
        <v>8730.75</v>
      </c>
      <c r="J33" s="38">
        <f t="shared" si="23"/>
        <v>61115.25</v>
      </c>
      <c r="L33" s="22">
        <f t="shared" si="6"/>
        <v>61.115300000000005</v>
      </c>
    </row>
    <row r="34" spans="1:12" ht="25.5" x14ac:dyDescent="0.25">
      <c r="A34" s="36" t="s">
        <v>430</v>
      </c>
      <c r="B34" s="37">
        <v>16630</v>
      </c>
      <c r="C34" s="37">
        <f t="shared" si="25"/>
        <v>16630</v>
      </c>
      <c r="D34" s="37"/>
      <c r="E34" s="37">
        <f t="shared" si="19"/>
        <v>831.5</v>
      </c>
      <c r="F34" s="37">
        <f t="shared" si="20"/>
        <v>1663</v>
      </c>
      <c r="G34" s="37">
        <f t="shared" si="21"/>
        <v>24945</v>
      </c>
      <c r="H34" s="37">
        <f>C34*0.5</f>
        <v>8315</v>
      </c>
      <c r="I34" s="37">
        <f t="shared" si="22"/>
        <v>8730.75</v>
      </c>
      <c r="J34" s="38">
        <f t="shared" si="23"/>
        <v>61115.25</v>
      </c>
      <c r="L34" s="22">
        <f t="shared" si="6"/>
        <v>61.115300000000005</v>
      </c>
    </row>
    <row r="35" spans="1:12" ht="15.75" x14ac:dyDescent="0.25">
      <c r="A35" s="18" t="s">
        <v>443</v>
      </c>
      <c r="B35" s="19">
        <v>16630</v>
      </c>
      <c r="C35" s="19">
        <f t="shared" si="25"/>
        <v>16630</v>
      </c>
      <c r="D35" s="20"/>
      <c r="E35" s="19">
        <f t="shared" si="19"/>
        <v>831.5</v>
      </c>
      <c r="F35" s="19">
        <f t="shared" si="20"/>
        <v>1663</v>
      </c>
      <c r="G35" s="19">
        <f t="shared" si="21"/>
        <v>24945</v>
      </c>
      <c r="H35" s="19"/>
      <c r="I35" s="19">
        <f t="shared" si="22"/>
        <v>7344.916666666667</v>
      </c>
      <c r="J35" s="21">
        <f t="shared" si="23"/>
        <v>51414.416666666664</v>
      </c>
      <c r="L35" s="22">
        <f t="shared" si="6"/>
        <v>51.414400000000001</v>
      </c>
    </row>
    <row r="36" spans="1:12" ht="15.75" x14ac:dyDescent="0.25">
      <c r="A36" s="18" t="s">
        <v>444</v>
      </c>
      <c r="B36" s="19">
        <v>15410</v>
      </c>
      <c r="C36" s="19">
        <f t="shared" si="25"/>
        <v>15410</v>
      </c>
      <c r="D36" s="20"/>
      <c r="E36" s="19">
        <f t="shared" si="19"/>
        <v>770.5</v>
      </c>
      <c r="F36" s="19">
        <f t="shared" si="20"/>
        <v>1541</v>
      </c>
      <c r="G36" s="19">
        <f t="shared" si="21"/>
        <v>23115</v>
      </c>
      <c r="H36" s="19"/>
      <c r="I36" s="19">
        <f t="shared" si="22"/>
        <v>6806.083333333333</v>
      </c>
      <c r="J36" s="21">
        <f t="shared" si="23"/>
        <v>47642.583333333336</v>
      </c>
      <c r="K36" t="s">
        <v>445</v>
      </c>
      <c r="L36" s="22">
        <f t="shared" si="6"/>
        <v>47.642600000000002</v>
      </c>
    </row>
    <row r="37" spans="1:12" ht="15.75" x14ac:dyDescent="0.25">
      <c r="A37" s="18" t="s">
        <v>446</v>
      </c>
      <c r="B37" s="19">
        <v>15410</v>
      </c>
      <c r="C37" s="19">
        <f t="shared" si="25"/>
        <v>15410</v>
      </c>
      <c r="D37" s="20">
        <f t="shared" si="12"/>
        <v>1541</v>
      </c>
      <c r="E37" s="19">
        <f t="shared" si="19"/>
        <v>770.5</v>
      </c>
      <c r="F37" s="19">
        <f t="shared" si="20"/>
        <v>1541</v>
      </c>
      <c r="G37" s="19">
        <f t="shared" si="21"/>
        <v>23115</v>
      </c>
      <c r="H37" s="19"/>
      <c r="I37" s="19">
        <f t="shared" si="22"/>
        <v>7062.916666666667</v>
      </c>
      <c r="J37" s="21">
        <f t="shared" si="23"/>
        <v>49440.416666666664</v>
      </c>
      <c r="K37" t="s">
        <v>447</v>
      </c>
      <c r="L37" s="22">
        <f t="shared" si="6"/>
        <v>49.440400000000004</v>
      </c>
    </row>
    <row r="38" spans="1:12" ht="15.75" x14ac:dyDescent="0.25">
      <c r="A38" s="18" t="s">
        <v>448</v>
      </c>
      <c r="B38" s="19">
        <v>15410</v>
      </c>
      <c r="C38" s="19">
        <f t="shared" si="25"/>
        <v>15410</v>
      </c>
      <c r="D38" s="20"/>
      <c r="E38" s="19">
        <f t="shared" si="19"/>
        <v>770.5</v>
      </c>
      <c r="F38" s="19">
        <f t="shared" si="20"/>
        <v>1541</v>
      </c>
      <c r="G38" s="19">
        <f t="shared" si="21"/>
        <v>23115</v>
      </c>
      <c r="H38" s="19"/>
      <c r="I38" s="19">
        <f t="shared" si="22"/>
        <v>6806.083333333333</v>
      </c>
      <c r="J38" s="21">
        <f t="shared" si="23"/>
        <v>47642.583333333336</v>
      </c>
      <c r="K38" t="s">
        <v>445</v>
      </c>
      <c r="L38" s="22">
        <f t="shared" si="6"/>
        <v>47.642600000000002</v>
      </c>
    </row>
    <row r="39" spans="1:12" ht="15.75" x14ac:dyDescent="0.25">
      <c r="A39" s="18" t="s">
        <v>428</v>
      </c>
      <c r="B39" s="19">
        <v>15410</v>
      </c>
      <c r="C39" s="19">
        <f t="shared" si="25"/>
        <v>15410</v>
      </c>
      <c r="D39" s="20">
        <f t="shared" si="12"/>
        <v>1541</v>
      </c>
      <c r="E39" s="19">
        <f t="shared" si="19"/>
        <v>770.5</v>
      </c>
      <c r="F39" s="19">
        <f t="shared" si="20"/>
        <v>1541</v>
      </c>
      <c r="G39" s="19">
        <f t="shared" si="21"/>
        <v>23115</v>
      </c>
      <c r="H39" s="19"/>
      <c r="I39" s="19">
        <f t="shared" si="22"/>
        <v>7062.916666666667</v>
      </c>
      <c r="J39" s="21">
        <f t="shared" si="23"/>
        <v>49440.416666666664</v>
      </c>
      <c r="L39" s="22">
        <f t="shared" si="6"/>
        <v>49.440400000000004</v>
      </c>
    </row>
    <row r="40" spans="1:12" s="34" customFormat="1" ht="15.75" x14ac:dyDescent="0.25">
      <c r="A40" s="31" t="s">
        <v>423</v>
      </c>
      <c r="B40" s="32">
        <v>15410</v>
      </c>
      <c r="C40" s="32">
        <f t="shared" si="25"/>
        <v>15410</v>
      </c>
      <c r="D40" s="32"/>
      <c r="E40" s="32">
        <f t="shared" si="19"/>
        <v>770.5</v>
      </c>
      <c r="F40" s="32">
        <f t="shared" si="20"/>
        <v>1541</v>
      </c>
      <c r="G40" s="32">
        <f t="shared" si="21"/>
        <v>23115</v>
      </c>
      <c r="H40" s="32"/>
      <c r="I40" s="32">
        <f t="shared" si="22"/>
        <v>6806.083333333333</v>
      </c>
      <c r="J40" s="33">
        <f t="shared" si="23"/>
        <v>47642.583333333336</v>
      </c>
      <c r="L40" s="35">
        <f t="shared" si="6"/>
        <v>47.642600000000002</v>
      </c>
    </row>
    <row r="41" spans="1:12" ht="15.75" x14ac:dyDescent="0.25">
      <c r="A41" s="18" t="s">
        <v>449</v>
      </c>
      <c r="B41" s="19">
        <v>15410</v>
      </c>
      <c r="C41" s="19">
        <f t="shared" si="25"/>
        <v>15410</v>
      </c>
      <c r="D41" s="20"/>
      <c r="E41" s="19">
        <f t="shared" si="19"/>
        <v>770.5</v>
      </c>
      <c r="F41" s="19">
        <f t="shared" si="20"/>
        <v>1541</v>
      </c>
      <c r="G41" s="19">
        <f t="shared" si="21"/>
        <v>23115</v>
      </c>
      <c r="H41" s="19"/>
      <c r="I41" s="19">
        <f t="shared" si="22"/>
        <v>6806.083333333333</v>
      </c>
      <c r="J41" s="21">
        <f t="shared" si="23"/>
        <v>47642.583333333336</v>
      </c>
      <c r="L41" s="22">
        <f t="shared" si="6"/>
        <v>47.642600000000002</v>
      </c>
    </row>
    <row r="42" spans="1:12" ht="15.75" x14ac:dyDescent="0.25">
      <c r="A42" s="27" t="s">
        <v>450</v>
      </c>
      <c r="B42" s="19">
        <v>15410</v>
      </c>
      <c r="C42" s="19">
        <f t="shared" si="25"/>
        <v>15410</v>
      </c>
      <c r="D42" s="20"/>
      <c r="E42" s="19">
        <f t="shared" si="19"/>
        <v>770.5</v>
      </c>
      <c r="F42" s="19">
        <f t="shared" si="20"/>
        <v>1541</v>
      </c>
      <c r="G42" s="19">
        <f t="shared" si="21"/>
        <v>23115</v>
      </c>
      <c r="H42" s="19"/>
      <c r="I42" s="19">
        <f t="shared" si="22"/>
        <v>6806.083333333333</v>
      </c>
      <c r="J42" s="21">
        <f t="shared" si="23"/>
        <v>47642.583333333336</v>
      </c>
      <c r="K42" s="28" t="s">
        <v>451</v>
      </c>
      <c r="L42" s="22">
        <f t="shared" si="6"/>
        <v>47.642600000000002</v>
      </c>
    </row>
    <row r="43" spans="1:12" ht="15.75" x14ac:dyDescent="0.25">
      <c r="A43" s="27" t="s">
        <v>452</v>
      </c>
      <c r="B43" s="19">
        <v>15410</v>
      </c>
      <c r="C43" s="19">
        <f t="shared" si="25"/>
        <v>15410</v>
      </c>
      <c r="D43" s="20"/>
      <c r="E43" s="19">
        <f t="shared" si="19"/>
        <v>770.5</v>
      </c>
      <c r="F43" s="19">
        <f t="shared" si="20"/>
        <v>1541</v>
      </c>
      <c r="G43" s="19">
        <f t="shared" si="21"/>
        <v>23115</v>
      </c>
      <c r="H43" s="19"/>
      <c r="I43" s="19">
        <f t="shared" si="22"/>
        <v>6806.083333333333</v>
      </c>
      <c r="J43" s="21">
        <f t="shared" si="23"/>
        <v>47642.583333333336</v>
      </c>
      <c r="L43" s="22">
        <f t="shared" si="6"/>
        <v>47.642600000000002</v>
      </c>
    </row>
    <row r="44" spans="1:12" ht="15.75" x14ac:dyDescent="0.25">
      <c r="A44" s="27" t="s">
        <v>453</v>
      </c>
      <c r="B44" s="19">
        <v>15410</v>
      </c>
      <c r="C44" s="19">
        <f t="shared" si="25"/>
        <v>15410</v>
      </c>
      <c r="D44" s="20"/>
      <c r="E44" s="19">
        <f t="shared" si="19"/>
        <v>770.5</v>
      </c>
      <c r="F44" s="19">
        <f t="shared" si="20"/>
        <v>1541</v>
      </c>
      <c r="G44" s="19">
        <f t="shared" si="21"/>
        <v>23115</v>
      </c>
      <c r="H44" s="19"/>
      <c r="I44" s="19">
        <f t="shared" si="22"/>
        <v>6806.083333333333</v>
      </c>
      <c r="J44" s="21">
        <f t="shared" si="23"/>
        <v>47642.583333333336</v>
      </c>
      <c r="L44" s="22">
        <f t="shared" si="6"/>
        <v>47.642600000000002</v>
      </c>
    </row>
    <row r="45" spans="1:12" ht="15.75" x14ac:dyDescent="0.25">
      <c r="A45" s="14" t="s">
        <v>454</v>
      </c>
      <c r="B45" s="19"/>
      <c r="C45" s="19"/>
      <c r="D45" s="20"/>
      <c r="E45" s="19"/>
      <c r="F45" s="19"/>
      <c r="G45" s="19"/>
      <c r="H45" s="19"/>
      <c r="I45" s="19"/>
      <c r="J45" s="21"/>
      <c r="L45" s="22"/>
    </row>
    <row r="46" spans="1:12" ht="15.75" x14ac:dyDescent="0.25">
      <c r="A46" s="26" t="s">
        <v>437</v>
      </c>
      <c r="B46" s="19">
        <v>16630</v>
      </c>
      <c r="C46" s="19">
        <f t="shared" si="0"/>
        <v>20787.5</v>
      </c>
      <c r="D46" s="20"/>
      <c r="E46" s="19">
        <f t="shared" ref="E46:E53" si="26">C46*0.05</f>
        <v>1039.375</v>
      </c>
      <c r="F46" s="19">
        <f t="shared" ref="F46:F53" si="27">C46*0.1</f>
        <v>2078.75</v>
      </c>
      <c r="G46" s="19">
        <f>C46*0.9</f>
        <v>18708.75</v>
      </c>
      <c r="H46" s="19">
        <f>C46*0.5</f>
        <v>10393.75</v>
      </c>
      <c r="I46" s="19">
        <f t="shared" ref="I46:I53" si="28">(C46+D46+E46+F46+G46+H46)*2/12</f>
        <v>8834.6875</v>
      </c>
      <c r="J46" s="21">
        <f t="shared" ref="J46:J53" si="29">C46+D46+E46+F46+G46+H46+I46</f>
        <v>61842.8125</v>
      </c>
      <c r="L46" s="22">
        <f t="shared" si="6"/>
        <v>61.842800000000004</v>
      </c>
    </row>
    <row r="47" spans="1:12" ht="25.5" x14ac:dyDescent="0.25">
      <c r="A47" s="36" t="s">
        <v>430</v>
      </c>
      <c r="B47" s="37">
        <v>16630</v>
      </c>
      <c r="C47" s="37">
        <f t="shared" si="0"/>
        <v>20787.5</v>
      </c>
      <c r="D47" s="37"/>
      <c r="E47" s="37">
        <f t="shared" si="26"/>
        <v>1039.375</v>
      </c>
      <c r="F47" s="37">
        <f t="shared" si="27"/>
        <v>2078.75</v>
      </c>
      <c r="G47" s="37">
        <f t="shared" ref="G47:G53" si="30">C47*0.9</f>
        <v>18708.75</v>
      </c>
      <c r="H47" s="37">
        <f>C47*0.5</f>
        <v>10393.75</v>
      </c>
      <c r="I47" s="37">
        <f t="shared" si="28"/>
        <v>8834.6875</v>
      </c>
      <c r="J47" s="38">
        <f t="shared" si="29"/>
        <v>61842.8125</v>
      </c>
      <c r="L47" s="22">
        <f t="shared" si="6"/>
        <v>61.842800000000004</v>
      </c>
    </row>
    <row r="48" spans="1:12" s="34" customFormat="1" ht="15.75" x14ac:dyDescent="0.25">
      <c r="A48" s="31" t="s">
        <v>423</v>
      </c>
      <c r="B48" s="32">
        <v>15410</v>
      </c>
      <c r="C48" s="32">
        <f t="shared" si="0"/>
        <v>19262.5</v>
      </c>
      <c r="D48" s="32"/>
      <c r="E48" s="32">
        <f t="shared" si="26"/>
        <v>963.125</v>
      </c>
      <c r="F48" s="32">
        <f t="shared" si="27"/>
        <v>1926.25</v>
      </c>
      <c r="G48" s="32">
        <f t="shared" si="30"/>
        <v>17336.25</v>
      </c>
      <c r="H48" s="32"/>
      <c r="I48" s="32">
        <f t="shared" si="28"/>
        <v>6581.354166666667</v>
      </c>
      <c r="J48" s="33">
        <f t="shared" si="29"/>
        <v>46069.479166666664</v>
      </c>
      <c r="L48" s="35">
        <f t="shared" si="6"/>
        <v>46.069499999999998</v>
      </c>
    </row>
    <row r="49" spans="1:12" ht="15.75" x14ac:dyDescent="0.25">
      <c r="A49" s="27" t="s">
        <v>455</v>
      </c>
      <c r="B49" s="19">
        <v>15410</v>
      </c>
      <c r="C49" s="19">
        <f t="shared" si="0"/>
        <v>19262.5</v>
      </c>
      <c r="D49" s="20"/>
      <c r="E49" s="19">
        <f t="shared" si="26"/>
        <v>963.125</v>
      </c>
      <c r="F49" s="19">
        <f t="shared" si="27"/>
        <v>1926.25</v>
      </c>
      <c r="G49" s="19">
        <f t="shared" si="30"/>
        <v>17336.25</v>
      </c>
      <c r="H49" s="19"/>
      <c r="I49" s="19">
        <f t="shared" si="28"/>
        <v>6581.354166666667</v>
      </c>
      <c r="J49" s="21">
        <f t="shared" si="29"/>
        <v>46069.479166666664</v>
      </c>
      <c r="L49" s="22">
        <f t="shared" si="6"/>
        <v>46.069499999999998</v>
      </c>
    </row>
    <row r="50" spans="1:12" ht="15.75" x14ac:dyDescent="0.25">
      <c r="A50" s="18" t="s">
        <v>419</v>
      </c>
      <c r="B50" s="19">
        <v>15410</v>
      </c>
      <c r="C50" s="19">
        <f t="shared" si="0"/>
        <v>19262.5</v>
      </c>
      <c r="D50" s="20">
        <f>C50*0.1</f>
        <v>1926.25</v>
      </c>
      <c r="E50" s="19">
        <f t="shared" si="26"/>
        <v>963.125</v>
      </c>
      <c r="F50" s="19">
        <f t="shared" si="27"/>
        <v>1926.25</v>
      </c>
      <c r="G50" s="19">
        <f t="shared" si="30"/>
        <v>17336.25</v>
      </c>
      <c r="H50" s="19"/>
      <c r="I50" s="19">
        <f t="shared" si="28"/>
        <v>6902.395833333333</v>
      </c>
      <c r="J50" s="21">
        <f t="shared" si="29"/>
        <v>48316.770833333336</v>
      </c>
      <c r="L50" s="22">
        <f t="shared" si="6"/>
        <v>48.316800000000001</v>
      </c>
    </row>
    <row r="51" spans="1:12" ht="15.75" x14ac:dyDescent="0.25">
      <c r="A51" s="18" t="s">
        <v>456</v>
      </c>
      <c r="B51" s="19">
        <v>15410</v>
      </c>
      <c r="C51" s="19">
        <f t="shared" si="0"/>
        <v>19262.5</v>
      </c>
      <c r="D51" s="20"/>
      <c r="E51" s="19">
        <f t="shared" si="26"/>
        <v>963.125</v>
      </c>
      <c r="F51" s="19">
        <f t="shared" si="27"/>
        <v>1926.25</v>
      </c>
      <c r="G51" s="19">
        <f t="shared" si="30"/>
        <v>17336.25</v>
      </c>
      <c r="H51" s="19"/>
      <c r="I51" s="19">
        <f t="shared" si="28"/>
        <v>6581.354166666667</v>
      </c>
      <c r="J51" s="21">
        <f t="shared" si="29"/>
        <v>46069.479166666664</v>
      </c>
      <c r="L51" s="22">
        <f t="shared" si="6"/>
        <v>46.069499999999998</v>
      </c>
    </row>
    <row r="52" spans="1:12" ht="15.75" x14ac:dyDescent="0.25">
      <c r="A52" s="18" t="s">
        <v>428</v>
      </c>
      <c r="B52" s="19">
        <v>15410</v>
      </c>
      <c r="C52" s="19">
        <f t="shared" si="0"/>
        <v>19262.5</v>
      </c>
      <c r="D52" s="20">
        <f t="shared" si="12"/>
        <v>1926.25</v>
      </c>
      <c r="E52" s="19">
        <f t="shared" si="26"/>
        <v>963.125</v>
      </c>
      <c r="F52" s="19">
        <f t="shared" si="27"/>
        <v>1926.25</v>
      </c>
      <c r="G52" s="19">
        <f t="shared" si="30"/>
        <v>17336.25</v>
      </c>
      <c r="H52" s="19"/>
      <c r="I52" s="19">
        <f t="shared" si="28"/>
        <v>6902.395833333333</v>
      </c>
      <c r="J52" s="21">
        <f t="shared" si="29"/>
        <v>48316.770833333336</v>
      </c>
      <c r="K52">
        <v>40</v>
      </c>
      <c r="L52" s="22">
        <f t="shared" si="6"/>
        <v>48.316800000000001</v>
      </c>
    </row>
    <row r="53" spans="1:12" ht="15.75" x14ac:dyDescent="0.25">
      <c r="A53" s="18" t="s">
        <v>457</v>
      </c>
      <c r="B53" s="29">
        <v>15410</v>
      </c>
      <c r="C53" s="19">
        <f t="shared" si="0"/>
        <v>19262.5</v>
      </c>
      <c r="D53" s="20"/>
      <c r="E53" s="19">
        <f t="shared" si="26"/>
        <v>963.125</v>
      </c>
      <c r="F53" s="19">
        <f t="shared" si="27"/>
        <v>1926.25</v>
      </c>
      <c r="G53" s="19">
        <f t="shared" si="30"/>
        <v>17336.25</v>
      </c>
      <c r="H53" s="19"/>
      <c r="I53" s="19">
        <f t="shared" si="28"/>
        <v>6581.354166666667</v>
      </c>
      <c r="J53" s="21">
        <f t="shared" si="29"/>
        <v>46069.479166666664</v>
      </c>
      <c r="L53" s="22">
        <f t="shared" si="6"/>
        <v>46.069499999999998</v>
      </c>
    </row>
    <row r="54" spans="1:12" ht="15.75" x14ac:dyDescent="0.25">
      <c r="A54" s="14" t="s">
        <v>458</v>
      </c>
      <c r="B54" s="19"/>
      <c r="C54" s="19"/>
      <c r="D54" s="20"/>
      <c r="E54" s="19"/>
      <c r="F54" s="19"/>
      <c r="G54" s="19"/>
      <c r="H54" s="19"/>
      <c r="I54" s="19"/>
      <c r="J54" s="21"/>
      <c r="L54" s="22"/>
    </row>
    <row r="55" spans="1:12" ht="15.75" x14ac:dyDescent="0.25">
      <c r="A55" s="26" t="s">
        <v>459</v>
      </c>
      <c r="B55" s="19">
        <v>16630</v>
      </c>
      <c r="C55" s="19">
        <f>B55</f>
        <v>16630</v>
      </c>
      <c r="D55" s="20"/>
      <c r="E55" s="19">
        <f t="shared" ref="E55:E62" si="31">C55*0.05</f>
        <v>831.5</v>
      </c>
      <c r="F55" s="19">
        <f t="shared" ref="F55:F62" si="32">C55*0.1</f>
        <v>1663</v>
      </c>
      <c r="G55" s="19">
        <f t="shared" ref="G55:G62" si="33">C55*1.5</f>
        <v>24945</v>
      </c>
      <c r="H55" s="19">
        <f>C55*0.5</f>
        <v>8315</v>
      </c>
      <c r="I55" s="19">
        <f t="shared" ref="I55:I62" si="34">(C55+D55+E55+F55+G55+H55)*2/12</f>
        <v>8730.75</v>
      </c>
      <c r="J55" s="21">
        <f t="shared" ref="J55:J62" si="35">C55+D55+E55+F55+G55+H55+I55</f>
        <v>61115.25</v>
      </c>
      <c r="L55" s="22">
        <f t="shared" si="6"/>
        <v>61.115300000000005</v>
      </c>
    </row>
    <row r="56" spans="1:12" ht="15.75" x14ac:dyDescent="0.25">
      <c r="A56" s="26" t="s">
        <v>460</v>
      </c>
      <c r="B56" s="19">
        <v>16630</v>
      </c>
      <c r="C56" s="19">
        <f t="shared" ref="C56:C62" si="36">B56</f>
        <v>16630</v>
      </c>
      <c r="D56" s="20"/>
      <c r="E56" s="19">
        <f t="shared" si="31"/>
        <v>831.5</v>
      </c>
      <c r="F56" s="19">
        <f t="shared" si="32"/>
        <v>1663</v>
      </c>
      <c r="G56" s="19">
        <f t="shared" si="33"/>
        <v>24945</v>
      </c>
      <c r="H56" s="19"/>
      <c r="I56" s="19">
        <f t="shared" si="34"/>
        <v>7344.916666666667</v>
      </c>
      <c r="J56" s="21">
        <f t="shared" si="35"/>
        <v>51414.416666666664</v>
      </c>
      <c r="L56" s="22">
        <f t="shared" si="6"/>
        <v>51.414400000000001</v>
      </c>
    </row>
    <row r="57" spans="1:12" ht="15.75" x14ac:dyDescent="0.25">
      <c r="A57" s="26" t="s">
        <v>461</v>
      </c>
      <c r="B57" s="29">
        <v>15410</v>
      </c>
      <c r="C57" s="19">
        <f t="shared" si="36"/>
        <v>15410</v>
      </c>
      <c r="D57" s="20"/>
      <c r="E57" s="19">
        <f t="shared" si="31"/>
        <v>770.5</v>
      </c>
      <c r="F57" s="19">
        <f t="shared" si="32"/>
        <v>1541</v>
      </c>
      <c r="G57" s="19">
        <f t="shared" si="33"/>
        <v>23115</v>
      </c>
      <c r="H57" s="19"/>
      <c r="I57" s="19">
        <f t="shared" si="34"/>
        <v>6806.083333333333</v>
      </c>
      <c r="J57" s="21">
        <f t="shared" si="35"/>
        <v>47642.583333333336</v>
      </c>
      <c r="L57" s="22">
        <f t="shared" si="6"/>
        <v>47.642600000000002</v>
      </c>
    </row>
    <row r="58" spans="1:12" ht="15.75" x14ac:dyDescent="0.25">
      <c r="A58" s="18" t="s">
        <v>431</v>
      </c>
      <c r="B58" s="19">
        <v>15410</v>
      </c>
      <c r="C58" s="19">
        <f t="shared" si="36"/>
        <v>15410</v>
      </c>
      <c r="D58" s="20"/>
      <c r="E58" s="19">
        <f t="shared" si="31"/>
        <v>770.5</v>
      </c>
      <c r="F58" s="19">
        <f t="shared" si="32"/>
        <v>1541</v>
      </c>
      <c r="G58" s="19">
        <f t="shared" si="33"/>
        <v>23115</v>
      </c>
      <c r="H58" s="19"/>
      <c r="I58" s="19">
        <f t="shared" si="34"/>
        <v>6806.083333333333</v>
      </c>
      <c r="J58" s="21">
        <f t="shared" si="35"/>
        <v>47642.583333333336</v>
      </c>
      <c r="L58" s="22">
        <f t="shared" si="6"/>
        <v>47.642600000000002</v>
      </c>
    </row>
    <row r="59" spans="1:12" ht="15.75" x14ac:dyDescent="0.25">
      <c r="A59" s="18" t="s">
        <v>427</v>
      </c>
      <c r="B59" s="19">
        <v>15410</v>
      </c>
      <c r="C59" s="19">
        <f t="shared" si="36"/>
        <v>15410</v>
      </c>
      <c r="D59" s="20"/>
      <c r="E59" s="19">
        <f t="shared" si="31"/>
        <v>770.5</v>
      </c>
      <c r="F59" s="19">
        <f t="shared" si="32"/>
        <v>1541</v>
      </c>
      <c r="G59" s="19">
        <f t="shared" si="33"/>
        <v>23115</v>
      </c>
      <c r="H59" s="19"/>
      <c r="I59" s="19">
        <f t="shared" si="34"/>
        <v>6806.083333333333</v>
      </c>
      <c r="J59" s="21">
        <f t="shared" si="35"/>
        <v>47642.583333333336</v>
      </c>
      <c r="L59" s="22">
        <f t="shared" si="6"/>
        <v>47.642600000000002</v>
      </c>
    </row>
    <row r="60" spans="1:12" ht="15.75" x14ac:dyDescent="0.25">
      <c r="A60" s="18" t="s">
        <v>462</v>
      </c>
      <c r="B60" s="19">
        <v>15410</v>
      </c>
      <c r="C60" s="19">
        <f t="shared" si="36"/>
        <v>15410</v>
      </c>
      <c r="D60" s="20"/>
      <c r="E60" s="19">
        <f t="shared" si="31"/>
        <v>770.5</v>
      </c>
      <c r="F60" s="19">
        <f t="shared" si="32"/>
        <v>1541</v>
      </c>
      <c r="G60" s="19">
        <f t="shared" si="33"/>
        <v>23115</v>
      </c>
      <c r="H60" s="19"/>
      <c r="I60" s="19">
        <f t="shared" si="34"/>
        <v>6806.083333333333</v>
      </c>
      <c r="J60" s="21">
        <f t="shared" si="35"/>
        <v>47642.583333333336</v>
      </c>
      <c r="L60" s="22">
        <f t="shared" si="6"/>
        <v>47.642600000000002</v>
      </c>
    </row>
    <row r="61" spans="1:12" ht="15.75" x14ac:dyDescent="0.25">
      <c r="A61" s="18" t="s">
        <v>463</v>
      </c>
      <c r="B61" s="29">
        <v>15410</v>
      </c>
      <c r="C61" s="19">
        <f t="shared" si="36"/>
        <v>15410</v>
      </c>
      <c r="D61" s="20">
        <f>C61*0.1</f>
        <v>1541</v>
      </c>
      <c r="E61" s="19">
        <f t="shared" si="31"/>
        <v>770.5</v>
      </c>
      <c r="F61" s="19">
        <f t="shared" si="32"/>
        <v>1541</v>
      </c>
      <c r="G61" s="19">
        <f t="shared" si="33"/>
        <v>23115</v>
      </c>
      <c r="H61" s="19"/>
      <c r="I61" s="19">
        <f t="shared" si="34"/>
        <v>7062.916666666667</v>
      </c>
      <c r="J61" s="21">
        <f t="shared" si="35"/>
        <v>49440.416666666664</v>
      </c>
      <c r="L61" s="22">
        <f t="shared" si="6"/>
        <v>49.440400000000004</v>
      </c>
    </row>
    <row r="62" spans="1:12" ht="15.75" x14ac:dyDescent="0.25">
      <c r="A62" s="18" t="s">
        <v>449</v>
      </c>
      <c r="B62" s="19">
        <v>15410</v>
      </c>
      <c r="C62" s="19">
        <f t="shared" si="36"/>
        <v>15410</v>
      </c>
      <c r="D62" s="20"/>
      <c r="E62" s="19">
        <f t="shared" si="31"/>
        <v>770.5</v>
      </c>
      <c r="F62" s="19">
        <f t="shared" si="32"/>
        <v>1541</v>
      </c>
      <c r="G62" s="19">
        <f t="shared" si="33"/>
        <v>23115</v>
      </c>
      <c r="H62" s="19"/>
      <c r="I62" s="19">
        <f t="shared" si="34"/>
        <v>6806.083333333333</v>
      </c>
      <c r="J62" s="21">
        <f t="shared" si="35"/>
        <v>47642.583333333336</v>
      </c>
      <c r="L62" s="22">
        <f t="shared" si="6"/>
        <v>47.642600000000002</v>
      </c>
    </row>
    <row r="63" spans="1:12" ht="15.75" x14ac:dyDescent="0.25">
      <c r="A63" s="14" t="s">
        <v>464</v>
      </c>
      <c r="B63" s="19"/>
      <c r="C63" s="19"/>
      <c r="D63" s="20"/>
      <c r="E63" s="19"/>
      <c r="F63" s="19"/>
      <c r="G63" s="19"/>
      <c r="H63" s="19"/>
      <c r="I63" s="19"/>
      <c r="J63" s="21"/>
      <c r="L63" s="22"/>
    </row>
    <row r="64" spans="1:12" ht="25.5" x14ac:dyDescent="0.25">
      <c r="A64" s="18" t="s">
        <v>433</v>
      </c>
      <c r="B64" s="19">
        <v>15410</v>
      </c>
      <c r="C64" s="19">
        <f>B64</f>
        <v>15410</v>
      </c>
      <c r="D64" s="20">
        <f t="shared" si="12"/>
        <v>1541</v>
      </c>
      <c r="E64" s="19">
        <f t="shared" ref="E64:E74" si="37">C64*0.05</f>
        <v>770.5</v>
      </c>
      <c r="F64" s="19">
        <f t="shared" ref="F64:F74" si="38">C64*0.1</f>
        <v>1541</v>
      </c>
      <c r="G64" s="19">
        <f t="shared" ref="G64:G74" si="39">C64*1.5</f>
        <v>23115</v>
      </c>
      <c r="H64" s="19"/>
      <c r="I64" s="19">
        <f t="shared" ref="I64:I74" si="40">(C64+D64+E64+F64+G64+H64)*2/12</f>
        <v>7062.916666666667</v>
      </c>
      <c r="J64" s="21">
        <f t="shared" ref="J64:J74" si="41">C64+D64+E64+F64+G64+H64+I64</f>
        <v>49440.416666666664</v>
      </c>
      <c r="L64" s="22">
        <f t="shared" si="6"/>
        <v>49.440400000000004</v>
      </c>
    </row>
    <row r="65" spans="1:12" ht="25.5" x14ac:dyDescent="0.25">
      <c r="A65" s="18" t="s">
        <v>465</v>
      </c>
      <c r="B65" s="19">
        <v>16630</v>
      </c>
      <c r="C65" s="19">
        <f t="shared" ref="C65:C74" si="42">B65</f>
        <v>16630</v>
      </c>
      <c r="D65" s="20">
        <f t="shared" si="12"/>
        <v>1663</v>
      </c>
      <c r="E65" s="19">
        <f t="shared" si="37"/>
        <v>831.5</v>
      </c>
      <c r="F65" s="19">
        <f t="shared" si="38"/>
        <v>1663</v>
      </c>
      <c r="G65" s="19">
        <f t="shared" si="39"/>
        <v>24945</v>
      </c>
      <c r="H65" s="19"/>
      <c r="I65" s="19">
        <f t="shared" si="40"/>
        <v>7622.083333333333</v>
      </c>
      <c r="J65" s="21">
        <f t="shared" si="41"/>
        <v>53354.583333333336</v>
      </c>
      <c r="L65" s="22">
        <f t="shared" si="6"/>
        <v>53.354599999999998</v>
      </c>
    </row>
    <row r="66" spans="1:12" ht="15.75" x14ac:dyDescent="0.25">
      <c r="A66" s="18" t="s">
        <v>466</v>
      </c>
      <c r="B66" s="19">
        <v>16630</v>
      </c>
      <c r="C66" s="19">
        <f t="shared" si="42"/>
        <v>16630</v>
      </c>
      <c r="D66" s="20"/>
      <c r="E66" s="19">
        <f t="shared" si="37"/>
        <v>831.5</v>
      </c>
      <c r="F66" s="19">
        <f t="shared" si="38"/>
        <v>1663</v>
      </c>
      <c r="G66" s="19">
        <f t="shared" si="39"/>
        <v>24945</v>
      </c>
      <c r="H66" s="19"/>
      <c r="I66" s="19">
        <f t="shared" si="40"/>
        <v>7344.916666666667</v>
      </c>
      <c r="J66" s="21">
        <f t="shared" si="41"/>
        <v>51414.416666666664</v>
      </c>
      <c r="L66" s="22">
        <f t="shared" si="6"/>
        <v>51.414400000000001</v>
      </c>
    </row>
    <row r="67" spans="1:12" ht="15.75" x14ac:dyDescent="0.25">
      <c r="A67" s="18" t="s">
        <v>467</v>
      </c>
      <c r="B67" s="19">
        <v>16630</v>
      </c>
      <c r="C67" s="19">
        <f t="shared" si="42"/>
        <v>16630</v>
      </c>
      <c r="D67" s="20"/>
      <c r="E67" s="19">
        <f t="shared" si="37"/>
        <v>831.5</v>
      </c>
      <c r="F67" s="19">
        <f t="shared" si="38"/>
        <v>1663</v>
      </c>
      <c r="G67" s="19">
        <f t="shared" si="39"/>
        <v>24945</v>
      </c>
      <c r="H67" s="19">
        <f>C67*0.5</f>
        <v>8315</v>
      </c>
      <c r="I67" s="19">
        <f t="shared" si="40"/>
        <v>8730.75</v>
      </c>
      <c r="J67" s="21">
        <f t="shared" si="41"/>
        <v>61115.25</v>
      </c>
      <c r="L67" s="22">
        <f t="shared" si="6"/>
        <v>61.115300000000005</v>
      </c>
    </row>
    <row r="68" spans="1:12" ht="15.75" x14ac:dyDescent="0.25">
      <c r="A68" s="18" t="s">
        <v>437</v>
      </c>
      <c r="B68" s="19">
        <v>16630</v>
      </c>
      <c r="C68" s="19">
        <f t="shared" si="42"/>
        <v>16630</v>
      </c>
      <c r="D68" s="20"/>
      <c r="E68" s="19">
        <f t="shared" si="37"/>
        <v>831.5</v>
      </c>
      <c r="F68" s="19">
        <f t="shared" si="38"/>
        <v>1663</v>
      </c>
      <c r="G68" s="19">
        <f t="shared" si="39"/>
        <v>24945</v>
      </c>
      <c r="H68" s="19">
        <f>C68*0.5</f>
        <v>8315</v>
      </c>
      <c r="I68" s="19">
        <f t="shared" si="40"/>
        <v>8730.75</v>
      </c>
      <c r="J68" s="21">
        <f t="shared" si="41"/>
        <v>61115.25</v>
      </c>
      <c r="L68" s="22">
        <f t="shared" si="6"/>
        <v>61.115300000000005</v>
      </c>
    </row>
    <row r="69" spans="1:12" ht="25.5" x14ac:dyDescent="0.25">
      <c r="A69" s="36" t="s">
        <v>430</v>
      </c>
      <c r="B69" s="37">
        <v>16630</v>
      </c>
      <c r="C69" s="37">
        <f t="shared" si="42"/>
        <v>16630</v>
      </c>
      <c r="D69" s="37"/>
      <c r="E69" s="37">
        <f t="shared" si="37"/>
        <v>831.5</v>
      </c>
      <c r="F69" s="37">
        <f t="shared" si="38"/>
        <v>1663</v>
      </c>
      <c r="G69" s="37">
        <f t="shared" si="39"/>
        <v>24945</v>
      </c>
      <c r="H69" s="37">
        <f>C69*0.5</f>
        <v>8315</v>
      </c>
      <c r="I69" s="37">
        <f t="shared" si="40"/>
        <v>8730.75</v>
      </c>
      <c r="J69" s="38">
        <f t="shared" si="41"/>
        <v>61115.25</v>
      </c>
      <c r="L69" s="22">
        <f t="shared" si="6"/>
        <v>61.115300000000005</v>
      </c>
    </row>
    <row r="70" spans="1:12" ht="15.75" x14ac:dyDescent="0.25">
      <c r="A70" s="18" t="s">
        <v>468</v>
      </c>
      <c r="B70" s="19">
        <v>16630</v>
      </c>
      <c r="C70" s="19">
        <f t="shared" si="42"/>
        <v>16630</v>
      </c>
      <c r="D70" s="20"/>
      <c r="E70" s="19">
        <f t="shared" si="37"/>
        <v>831.5</v>
      </c>
      <c r="F70" s="19">
        <f t="shared" si="38"/>
        <v>1663</v>
      </c>
      <c r="G70" s="19">
        <f t="shared" si="39"/>
        <v>24945</v>
      </c>
      <c r="H70" s="19"/>
      <c r="I70" s="19">
        <f t="shared" si="40"/>
        <v>7344.916666666667</v>
      </c>
      <c r="J70" s="21">
        <f t="shared" si="41"/>
        <v>51414.416666666664</v>
      </c>
      <c r="L70" s="22">
        <f t="shared" si="6"/>
        <v>51.414400000000001</v>
      </c>
    </row>
    <row r="71" spans="1:12" ht="15.75" x14ac:dyDescent="0.25">
      <c r="A71" s="18" t="s">
        <v>457</v>
      </c>
      <c r="B71" s="20">
        <v>15410</v>
      </c>
      <c r="C71" s="19">
        <f t="shared" si="42"/>
        <v>15410</v>
      </c>
      <c r="D71" s="20"/>
      <c r="E71" s="19">
        <f t="shared" si="37"/>
        <v>770.5</v>
      </c>
      <c r="F71" s="19">
        <f t="shared" si="38"/>
        <v>1541</v>
      </c>
      <c r="G71" s="19">
        <f t="shared" si="39"/>
        <v>23115</v>
      </c>
      <c r="H71" s="19"/>
      <c r="I71" s="19">
        <f t="shared" si="40"/>
        <v>6806.083333333333</v>
      </c>
      <c r="J71" s="21">
        <f t="shared" si="41"/>
        <v>47642.583333333336</v>
      </c>
      <c r="L71" s="22">
        <f t="shared" ref="L71:L121" si="43">ROUND(J71,1)/1000</f>
        <v>47.642600000000002</v>
      </c>
    </row>
    <row r="72" spans="1:12" ht="15.75" x14ac:dyDescent="0.25">
      <c r="A72" s="18" t="s">
        <v>469</v>
      </c>
      <c r="B72" s="20">
        <v>15410</v>
      </c>
      <c r="C72" s="19">
        <f t="shared" si="42"/>
        <v>15410</v>
      </c>
      <c r="D72" s="20">
        <f>C72*0.25</f>
        <v>3852.5</v>
      </c>
      <c r="E72" s="20">
        <f t="shared" si="37"/>
        <v>770.5</v>
      </c>
      <c r="F72" s="20">
        <f t="shared" si="38"/>
        <v>1541</v>
      </c>
      <c r="G72" s="20">
        <f t="shared" si="39"/>
        <v>23115</v>
      </c>
      <c r="H72" s="23"/>
      <c r="I72" s="20">
        <f t="shared" si="40"/>
        <v>7448.166666666667</v>
      </c>
      <c r="J72" s="30">
        <f t="shared" si="41"/>
        <v>52137.166666666664</v>
      </c>
      <c r="L72" s="22">
        <f t="shared" si="43"/>
        <v>52.1372</v>
      </c>
    </row>
    <row r="73" spans="1:12" ht="15.75" x14ac:dyDescent="0.25">
      <c r="A73" s="27" t="s">
        <v>450</v>
      </c>
      <c r="B73" s="19">
        <v>15410</v>
      </c>
      <c r="C73" s="19">
        <f t="shared" si="42"/>
        <v>15410</v>
      </c>
      <c r="D73" s="20"/>
      <c r="E73" s="19">
        <f t="shared" si="37"/>
        <v>770.5</v>
      </c>
      <c r="F73" s="19">
        <f t="shared" si="38"/>
        <v>1541</v>
      </c>
      <c r="G73" s="19">
        <f t="shared" si="39"/>
        <v>23115</v>
      </c>
      <c r="H73" s="19"/>
      <c r="I73" s="19">
        <f t="shared" si="40"/>
        <v>6806.083333333333</v>
      </c>
      <c r="J73" s="21">
        <f t="shared" si="41"/>
        <v>47642.583333333336</v>
      </c>
      <c r="L73" s="22">
        <f t="shared" si="43"/>
        <v>47.642600000000002</v>
      </c>
    </row>
    <row r="74" spans="1:12" ht="15.75" x14ac:dyDescent="0.25">
      <c r="A74" s="18" t="s">
        <v>470</v>
      </c>
      <c r="B74" s="19">
        <v>15410</v>
      </c>
      <c r="C74" s="19">
        <f t="shared" si="42"/>
        <v>15410</v>
      </c>
      <c r="D74" s="20"/>
      <c r="E74" s="19">
        <f t="shared" si="37"/>
        <v>770.5</v>
      </c>
      <c r="F74" s="19">
        <f t="shared" si="38"/>
        <v>1541</v>
      </c>
      <c r="G74" s="19">
        <f t="shared" si="39"/>
        <v>23115</v>
      </c>
      <c r="H74" s="19"/>
      <c r="I74" s="19">
        <f t="shared" si="40"/>
        <v>6806.083333333333</v>
      </c>
      <c r="J74" s="21">
        <f t="shared" si="41"/>
        <v>47642.583333333336</v>
      </c>
      <c r="L74" s="22">
        <f t="shared" si="43"/>
        <v>47.642600000000002</v>
      </c>
    </row>
    <row r="75" spans="1:12" ht="15.75" x14ac:dyDescent="0.25">
      <c r="A75" s="14" t="s">
        <v>471</v>
      </c>
      <c r="B75" s="19"/>
      <c r="C75" s="23"/>
      <c r="D75" s="24"/>
      <c r="E75" s="23"/>
      <c r="F75" s="23"/>
      <c r="G75" s="23"/>
      <c r="H75" s="23"/>
      <c r="I75" s="23"/>
      <c r="J75" s="25"/>
      <c r="L75" s="22">
        <f t="shared" si="43"/>
        <v>0</v>
      </c>
    </row>
    <row r="76" spans="1:12" ht="15.75" x14ac:dyDescent="0.25">
      <c r="A76" s="26" t="s">
        <v>437</v>
      </c>
      <c r="B76" s="19">
        <v>16630</v>
      </c>
      <c r="C76" s="19">
        <f>B76</f>
        <v>16630</v>
      </c>
      <c r="D76" s="20"/>
      <c r="E76" s="19">
        <f t="shared" ref="E76:E90" si="44">C76*0.05</f>
        <v>831.5</v>
      </c>
      <c r="F76" s="19">
        <f t="shared" ref="F76:F90" si="45">C76*0.1</f>
        <v>1663</v>
      </c>
      <c r="G76" s="19">
        <f t="shared" ref="G76:G90" si="46">C76*1.5</f>
        <v>24945</v>
      </c>
      <c r="H76" s="19">
        <f>C76*0.5</f>
        <v>8315</v>
      </c>
      <c r="I76" s="19">
        <f t="shared" ref="I76:I90" si="47">(C76+D76+E76+F76+G76+H76)*2/12</f>
        <v>8730.75</v>
      </c>
      <c r="J76" s="21">
        <f t="shared" ref="J76:J90" si="48">C76+D76+E76+F76+G76+H76+I76</f>
        <v>61115.25</v>
      </c>
      <c r="L76" s="22">
        <f t="shared" si="43"/>
        <v>61.115300000000005</v>
      </c>
    </row>
    <row r="77" spans="1:12" ht="15.75" x14ac:dyDescent="0.25">
      <c r="A77" s="26" t="s">
        <v>472</v>
      </c>
      <c r="B77" s="19">
        <v>16630</v>
      </c>
      <c r="C77" s="19">
        <f t="shared" ref="C77:C85" si="49">B77</f>
        <v>16630</v>
      </c>
      <c r="D77" s="20"/>
      <c r="E77" s="19">
        <f t="shared" si="44"/>
        <v>831.5</v>
      </c>
      <c r="F77" s="19">
        <f t="shared" si="45"/>
        <v>1663</v>
      </c>
      <c r="G77" s="19">
        <f t="shared" si="46"/>
        <v>24945</v>
      </c>
      <c r="H77" s="19"/>
      <c r="I77" s="19">
        <f t="shared" si="47"/>
        <v>7344.916666666667</v>
      </c>
      <c r="J77" s="21">
        <f t="shared" si="48"/>
        <v>51414.416666666664</v>
      </c>
      <c r="L77" s="22">
        <f t="shared" si="43"/>
        <v>51.414400000000001</v>
      </c>
    </row>
    <row r="78" spans="1:12" ht="25.5" x14ac:dyDescent="0.25">
      <c r="A78" s="36" t="s">
        <v>430</v>
      </c>
      <c r="B78" s="37">
        <v>16630</v>
      </c>
      <c r="C78" s="37">
        <f t="shared" si="49"/>
        <v>16630</v>
      </c>
      <c r="D78" s="37"/>
      <c r="E78" s="37">
        <f t="shared" si="44"/>
        <v>831.5</v>
      </c>
      <c r="F78" s="37">
        <f t="shared" si="45"/>
        <v>1663</v>
      </c>
      <c r="G78" s="37">
        <f t="shared" si="46"/>
        <v>24945</v>
      </c>
      <c r="H78" s="37"/>
      <c r="I78" s="37">
        <f t="shared" si="47"/>
        <v>7344.916666666667</v>
      </c>
      <c r="J78" s="38">
        <f t="shared" si="48"/>
        <v>51414.416666666664</v>
      </c>
      <c r="L78" s="22">
        <f t="shared" si="43"/>
        <v>51.414400000000001</v>
      </c>
    </row>
    <row r="79" spans="1:12" s="34" customFormat="1" ht="15.75" x14ac:dyDescent="0.25">
      <c r="A79" s="31" t="s">
        <v>423</v>
      </c>
      <c r="B79" s="32">
        <v>15410</v>
      </c>
      <c r="C79" s="32">
        <f t="shared" si="49"/>
        <v>15410</v>
      </c>
      <c r="D79" s="32"/>
      <c r="E79" s="32">
        <f t="shared" si="44"/>
        <v>770.5</v>
      </c>
      <c r="F79" s="32">
        <f t="shared" si="45"/>
        <v>1541</v>
      </c>
      <c r="G79" s="32">
        <f t="shared" si="46"/>
        <v>23115</v>
      </c>
      <c r="H79" s="32"/>
      <c r="I79" s="32">
        <f t="shared" si="47"/>
        <v>6806.083333333333</v>
      </c>
      <c r="J79" s="33">
        <f t="shared" si="48"/>
        <v>47642.583333333336</v>
      </c>
      <c r="L79" s="35">
        <f t="shared" si="43"/>
        <v>47.642600000000002</v>
      </c>
    </row>
    <row r="80" spans="1:12" ht="15.75" x14ac:dyDescent="0.25">
      <c r="A80" s="18" t="s">
        <v>473</v>
      </c>
      <c r="B80" s="29">
        <v>15410</v>
      </c>
      <c r="C80" s="19">
        <f t="shared" si="49"/>
        <v>15410</v>
      </c>
      <c r="D80" s="20">
        <f t="shared" ref="D80:D82" si="50">C80*0.1</f>
        <v>1541</v>
      </c>
      <c r="E80" s="19">
        <f t="shared" si="44"/>
        <v>770.5</v>
      </c>
      <c r="F80" s="19">
        <f t="shared" si="45"/>
        <v>1541</v>
      </c>
      <c r="G80" s="19">
        <f t="shared" si="46"/>
        <v>23115</v>
      </c>
      <c r="H80" s="19"/>
      <c r="I80" s="19">
        <f t="shared" si="47"/>
        <v>7062.916666666667</v>
      </c>
      <c r="J80" s="21">
        <f t="shared" si="48"/>
        <v>49440.416666666664</v>
      </c>
      <c r="L80" s="22">
        <f t="shared" si="43"/>
        <v>49.440400000000004</v>
      </c>
    </row>
    <row r="81" spans="1:12" ht="15.75" x14ac:dyDescent="0.25">
      <c r="A81" s="18" t="s">
        <v>474</v>
      </c>
      <c r="B81" s="29">
        <v>15410</v>
      </c>
      <c r="C81" s="29">
        <f t="shared" si="49"/>
        <v>15410</v>
      </c>
      <c r="D81" s="20">
        <f t="shared" si="50"/>
        <v>1541</v>
      </c>
      <c r="E81" s="29">
        <f t="shared" si="44"/>
        <v>770.5</v>
      </c>
      <c r="F81" s="29">
        <f t="shared" si="45"/>
        <v>1541</v>
      </c>
      <c r="G81" s="29">
        <f t="shared" si="46"/>
        <v>23115</v>
      </c>
      <c r="I81" s="29">
        <f t="shared" si="47"/>
        <v>7062.916666666667</v>
      </c>
      <c r="J81" s="21">
        <f t="shared" si="48"/>
        <v>49440.416666666664</v>
      </c>
      <c r="L81" s="22">
        <f t="shared" si="43"/>
        <v>49.440400000000004</v>
      </c>
    </row>
    <row r="82" spans="1:12" ht="15.75" x14ac:dyDescent="0.25">
      <c r="A82" s="39" t="s">
        <v>475</v>
      </c>
      <c r="B82" s="40">
        <v>15410</v>
      </c>
      <c r="C82" s="40">
        <f t="shared" si="49"/>
        <v>15410</v>
      </c>
      <c r="D82" s="41">
        <f t="shared" si="50"/>
        <v>1541</v>
      </c>
      <c r="E82" s="40">
        <f t="shared" si="44"/>
        <v>770.5</v>
      </c>
      <c r="F82" s="40">
        <f t="shared" si="45"/>
        <v>1541</v>
      </c>
      <c r="G82" s="40">
        <f t="shared" si="46"/>
        <v>23115</v>
      </c>
      <c r="H82" s="42"/>
      <c r="I82" s="40">
        <f t="shared" si="47"/>
        <v>7062.916666666667</v>
      </c>
      <c r="J82" s="43">
        <f t="shared" si="48"/>
        <v>49440.416666666664</v>
      </c>
      <c r="L82" s="22">
        <f t="shared" si="43"/>
        <v>49.440400000000004</v>
      </c>
    </row>
    <row r="83" spans="1:12" ht="25.5" x14ac:dyDescent="0.25">
      <c r="A83" s="27" t="s">
        <v>476</v>
      </c>
      <c r="B83" s="20">
        <v>18220</v>
      </c>
      <c r="C83" s="19">
        <f t="shared" si="49"/>
        <v>18220</v>
      </c>
      <c r="D83" s="20"/>
      <c r="E83" s="19">
        <f t="shared" si="44"/>
        <v>911</v>
      </c>
      <c r="F83" s="19">
        <f t="shared" si="45"/>
        <v>1822</v>
      </c>
      <c r="G83" s="19">
        <f t="shared" si="46"/>
        <v>27330</v>
      </c>
      <c r="H83" s="19"/>
      <c r="I83" s="19">
        <f t="shared" si="47"/>
        <v>8047.166666666667</v>
      </c>
      <c r="J83" s="21">
        <f t="shared" si="48"/>
        <v>56330.166666666664</v>
      </c>
      <c r="L83" s="22">
        <f t="shared" si="43"/>
        <v>56.330199999999998</v>
      </c>
    </row>
    <row r="84" spans="1:12" ht="15.75" x14ac:dyDescent="0.25">
      <c r="A84" s="27" t="s">
        <v>450</v>
      </c>
      <c r="B84" s="19">
        <v>15410</v>
      </c>
      <c r="C84" s="19">
        <f t="shared" si="49"/>
        <v>15410</v>
      </c>
      <c r="D84" s="20"/>
      <c r="E84" s="19">
        <f t="shared" si="44"/>
        <v>770.5</v>
      </c>
      <c r="F84" s="19">
        <f t="shared" si="45"/>
        <v>1541</v>
      </c>
      <c r="G84" s="19">
        <f t="shared" si="46"/>
        <v>23115</v>
      </c>
      <c r="H84" s="19"/>
      <c r="I84" s="19">
        <f t="shared" si="47"/>
        <v>6806.083333333333</v>
      </c>
      <c r="J84" s="21">
        <f t="shared" si="48"/>
        <v>47642.583333333336</v>
      </c>
      <c r="L84" s="22">
        <f t="shared" si="43"/>
        <v>47.642600000000002</v>
      </c>
    </row>
    <row r="85" spans="1:12" ht="15.75" x14ac:dyDescent="0.25">
      <c r="A85" s="18" t="s">
        <v>466</v>
      </c>
      <c r="B85" s="19">
        <v>16630</v>
      </c>
      <c r="C85" s="19">
        <f t="shared" si="49"/>
        <v>16630</v>
      </c>
      <c r="D85" s="20"/>
      <c r="E85" s="19">
        <f t="shared" si="44"/>
        <v>831.5</v>
      </c>
      <c r="F85" s="19">
        <f t="shared" si="45"/>
        <v>1663</v>
      </c>
      <c r="G85" s="19">
        <f t="shared" si="46"/>
        <v>24945</v>
      </c>
      <c r="H85" s="19"/>
      <c r="I85" s="19">
        <f t="shared" si="47"/>
        <v>7344.916666666667</v>
      </c>
      <c r="J85" s="21">
        <f t="shared" si="48"/>
        <v>51414.416666666664</v>
      </c>
      <c r="L85" s="22">
        <f t="shared" si="43"/>
        <v>51.414400000000001</v>
      </c>
    </row>
    <row r="86" spans="1:12" ht="15.75" x14ac:dyDescent="0.25">
      <c r="A86" s="18" t="s">
        <v>439</v>
      </c>
      <c r="B86" s="19">
        <v>15410</v>
      </c>
      <c r="C86" s="19">
        <f>B86</f>
        <v>15410</v>
      </c>
      <c r="D86" s="20">
        <f t="shared" ref="D86" si="51">C86*0.1</f>
        <v>1541</v>
      </c>
      <c r="E86" s="19">
        <f t="shared" si="44"/>
        <v>770.5</v>
      </c>
      <c r="F86" s="19">
        <f t="shared" si="45"/>
        <v>1541</v>
      </c>
      <c r="G86" s="19">
        <f t="shared" si="46"/>
        <v>23115</v>
      </c>
      <c r="H86" s="19"/>
      <c r="I86" s="19">
        <f t="shared" si="47"/>
        <v>7062.916666666667</v>
      </c>
      <c r="J86" s="21">
        <f t="shared" si="48"/>
        <v>49440.416666666664</v>
      </c>
      <c r="L86" s="22">
        <f t="shared" si="43"/>
        <v>49.440400000000004</v>
      </c>
    </row>
    <row r="87" spans="1:12" ht="15.75" x14ac:dyDescent="0.25">
      <c r="A87" s="18" t="s">
        <v>477</v>
      </c>
      <c r="B87" s="19">
        <v>15410</v>
      </c>
      <c r="C87" s="19">
        <f>B87</f>
        <v>15410</v>
      </c>
      <c r="D87" s="20"/>
      <c r="E87" s="19">
        <f t="shared" si="44"/>
        <v>770.5</v>
      </c>
      <c r="F87" s="19">
        <f t="shared" si="45"/>
        <v>1541</v>
      </c>
      <c r="G87" s="19">
        <f t="shared" si="46"/>
        <v>23115</v>
      </c>
      <c r="H87" s="19"/>
      <c r="I87" s="19">
        <f t="shared" si="47"/>
        <v>6806.083333333333</v>
      </c>
      <c r="J87" s="21">
        <f t="shared" si="48"/>
        <v>47642.583333333336</v>
      </c>
      <c r="L87" s="22">
        <f t="shared" si="43"/>
        <v>47.642600000000002</v>
      </c>
    </row>
    <row r="88" spans="1:12" ht="25.5" x14ac:dyDescent="0.25">
      <c r="A88" s="18" t="s">
        <v>478</v>
      </c>
      <c r="B88" s="19">
        <v>15410</v>
      </c>
      <c r="C88" s="19">
        <f>B88</f>
        <v>15410</v>
      </c>
      <c r="D88" s="20"/>
      <c r="E88" s="19">
        <f t="shared" si="44"/>
        <v>770.5</v>
      </c>
      <c r="F88" s="19">
        <f t="shared" si="45"/>
        <v>1541</v>
      </c>
      <c r="G88" s="19">
        <f t="shared" si="46"/>
        <v>23115</v>
      </c>
      <c r="H88" s="19"/>
      <c r="I88" s="19">
        <f t="shared" si="47"/>
        <v>6806.083333333333</v>
      </c>
      <c r="J88" s="21">
        <f t="shared" si="48"/>
        <v>47642.583333333336</v>
      </c>
      <c r="L88" s="22">
        <f t="shared" si="43"/>
        <v>47.642600000000002</v>
      </c>
    </row>
    <row r="89" spans="1:12" ht="15.75" x14ac:dyDescent="0.25">
      <c r="A89" s="27" t="s">
        <v>479</v>
      </c>
      <c r="B89" s="19">
        <v>15410</v>
      </c>
      <c r="C89" s="19">
        <f>B89</f>
        <v>15410</v>
      </c>
      <c r="D89" s="20"/>
      <c r="E89" s="19">
        <f t="shared" si="44"/>
        <v>770.5</v>
      </c>
      <c r="F89" s="19">
        <f t="shared" si="45"/>
        <v>1541</v>
      </c>
      <c r="G89" s="19">
        <f t="shared" si="46"/>
        <v>23115</v>
      </c>
      <c r="H89" s="19"/>
      <c r="I89" s="19">
        <f t="shared" si="47"/>
        <v>6806.083333333333</v>
      </c>
      <c r="J89" s="21">
        <f t="shared" si="48"/>
        <v>47642.583333333336</v>
      </c>
      <c r="L89" s="22">
        <f t="shared" si="43"/>
        <v>47.642600000000002</v>
      </c>
    </row>
    <row r="90" spans="1:12" ht="15.75" x14ac:dyDescent="0.25">
      <c r="A90" s="27" t="s">
        <v>480</v>
      </c>
      <c r="B90" s="19">
        <v>15410</v>
      </c>
      <c r="C90" s="19">
        <f>B90</f>
        <v>15410</v>
      </c>
      <c r="D90" s="20"/>
      <c r="E90" s="19">
        <f t="shared" si="44"/>
        <v>770.5</v>
      </c>
      <c r="F90" s="19">
        <f t="shared" si="45"/>
        <v>1541</v>
      </c>
      <c r="G90" s="19">
        <f t="shared" si="46"/>
        <v>23115</v>
      </c>
      <c r="H90" s="19"/>
      <c r="I90" s="19">
        <f t="shared" si="47"/>
        <v>6806.083333333333</v>
      </c>
      <c r="J90" s="21">
        <f t="shared" si="48"/>
        <v>47642.583333333336</v>
      </c>
      <c r="L90" s="22">
        <f t="shared" si="43"/>
        <v>47.642600000000002</v>
      </c>
    </row>
    <row r="91" spans="1:12" ht="15.75" x14ac:dyDescent="0.25">
      <c r="A91" s="14" t="s">
        <v>481</v>
      </c>
      <c r="B91" s="19"/>
      <c r="C91" s="23"/>
      <c r="D91" s="24"/>
      <c r="E91" s="23"/>
      <c r="F91" s="23"/>
      <c r="G91" s="23"/>
      <c r="H91" s="23"/>
      <c r="I91" s="23"/>
      <c r="J91" s="25"/>
      <c r="L91" s="22">
        <f t="shared" si="43"/>
        <v>0</v>
      </c>
    </row>
    <row r="92" spans="1:12" ht="15.75" x14ac:dyDescent="0.25">
      <c r="A92" s="18" t="s">
        <v>439</v>
      </c>
      <c r="B92" s="19">
        <v>15410</v>
      </c>
      <c r="C92" s="19">
        <f>B92</f>
        <v>15410</v>
      </c>
      <c r="D92" s="20">
        <f t="shared" ref="D92:D93" si="52">C92*0.1</f>
        <v>1541</v>
      </c>
      <c r="E92" s="19">
        <f t="shared" ref="E92:E99" si="53">C92*0.05</f>
        <v>770.5</v>
      </c>
      <c r="F92" s="19">
        <f t="shared" ref="F92:F99" si="54">C92*0.1</f>
        <v>1541</v>
      </c>
      <c r="G92" s="19">
        <f t="shared" ref="G92:G99" si="55">C92*1.5</f>
        <v>23115</v>
      </c>
      <c r="H92" s="19"/>
      <c r="I92" s="19">
        <f t="shared" ref="I92:I99" si="56">(C92+D92+E92+F92+G92+H92)*2/12</f>
        <v>7062.916666666667</v>
      </c>
      <c r="J92" s="21">
        <f t="shared" ref="J92:J99" si="57">C92+D92+E92+F92+G92+H92+I92</f>
        <v>49440.416666666664</v>
      </c>
      <c r="L92" s="22">
        <f t="shared" si="43"/>
        <v>49.440400000000004</v>
      </c>
    </row>
    <row r="93" spans="1:12" ht="25.5" x14ac:dyDescent="0.25">
      <c r="A93" s="18" t="s">
        <v>482</v>
      </c>
      <c r="B93" s="19">
        <v>16630</v>
      </c>
      <c r="C93" s="19">
        <f t="shared" ref="C93:C99" si="58">B93</f>
        <v>16630</v>
      </c>
      <c r="D93" s="20">
        <f t="shared" si="52"/>
        <v>1663</v>
      </c>
      <c r="E93" s="19">
        <f t="shared" si="53"/>
        <v>831.5</v>
      </c>
      <c r="F93" s="19">
        <f t="shared" si="54"/>
        <v>1663</v>
      </c>
      <c r="G93" s="19">
        <f t="shared" si="55"/>
        <v>24945</v>
      </c>
      <c r="H93" s="19"/>
      <c r="I93" s="19">
        <f t="shared" si="56"/>
        <v>7622.083333333333</v>
      </c>
      <c r="J93" s="21">
        <f t="shared" si="57"/>
        <v>53354.583333333336</v>
      </c>
      <c r="L93" s="22">
        <f t="shared" si="43"/>
        <v>53.354599999999998</v>
      </c>
    </row>
    <row r="94" spans="1:12" ht="25.5" x14ac:dyDescent="0.25">
      <c r="A94" s="18" t="s">
        <v>483</v>
      </c>
      <c r="B94" s="19">
        <v>16630</v>
      </c>
      <c r="C94" s="19">
        <f t="shared" si="58"/>
        <v>16630</v>
      </c>
      <c r="D94" s="20"/>
      <c r="E94" s="19">
        <f t="shared" si="53"/>
        <v>831.5</v>
      </c>
      <c r="F94" s="19">
        <f t="shared" si="54"/>
        <v>1663</v>
      </c>
      <c r="G94" s="19">
        <f t="shared" si="55"/>
        <v>24945</v>
      </c>
      <c r="H94" s="19"/>
      <c r="I94" s="19">
        <f t="shared" si="56"/>
        <v>7344.916666666667</v>
      </c>
      <c r="J94" s="21">
        <f t="shared" si="57"/>
        <v>51414.416666666664</v>
      </c>
      <c r="L94" s="22">
        <f t="shared" si="43"/>
        <v>51.414400000000001</v>
      </c>
    </row>
    <row r="95" spans="1:12" ht="15.75" x14ac:dyDescent="0.25">
      <c r="A95" s="18" t="s">
        <v>484</v>
      </c>
      <c r="B95" s="19">
        <v>16630</v>
      </c>
      <c r="C95" s="19">
        <f t="shared" si="58"/>
        <v>16630</v>
      </c>
      <c r="D95" s="20"/>
      <c r="E95" s="19">
        <f t="shared" si="53"/>
        <v>831.5</v>
      </c>
      <c r="F95" s="19">
        <f t="shared" si="54"/>
        <v>1663</v>
      </c>
      <c r="G95" s="19">
        <f t="shared" si="55"/>
        <v>24945</v>
      </c>
      <c r="H95" s="19"/>
      <c r="I95" s="19">
        <f t="shared" si="56"/>
        <v>7344.916666666667</v>
      </c>
      <c r="J95" s="21">
        <f t="shared" si="57"/>
        <v>51414.416666666664</v>
      </c>
      <c r="L95" s="22">
        <f t="shared" si="43"/>
        <v>51.414400000000001</v>
      </c>
    </row>
    <row r="96" spans="1:12" ht="15.75" x14ac:dyDescent="0.25">
      <c r="A96" s="18" t="s">
        <v>485</v>
      </c>
      <c r="B96" s="19">
        <v>16630</v>
      </c>
      <c r="C96" s="19">
        <f t="shared" si="58"/>
        <v>16630</v>
      </c>
      <c r="D96" s="20"/>
      <c r="E96" s="19">
        <f t="shared" si="53"/>
        <v>831.5</v>
      </c>
      <c r="F96" s="19">
        <f t="shared" si="54"/>
        <v>1663</v>
      </c>
      <c r="G96" s="19">
        <f t="shared" si="55"/>
        <v>24945</v>
      </c>
      <c r="H96" s="19"/>
      <c r="I96" s="19">
        <f t="shared" si="56"/>
        <v>7344.916666666667</v>
      </c>
      <c r="J96" s="21">
        <f t="shared" si="57"/>
        <v>51414.416666666664</v>
      </c>
      <c r="L96" s="22">
        <f t="shared" si="43"/>
        <v>51.414400000000001</v>
      </c>
    </row>
    <row r="97" spans="1:12" ht="25.5" x14ac:dyDescent="0.25">
      <c r="A97" s="18" t="s">
        <v>486</v>
      </c>
      <c r="B97" s="19">
        <v>15410</v>
      </c>
      <c r="C97" s="19">
        <f t="shared" si="58"/>
        <v>15410</v>
      </c>
      <c r="D97" s="20"/>
      <c r="E97" s="19">
        <f t="shared" si="53"/>
        <v>770.5</v>
      </c>
      <c r="F97" s="19">
        <f t="shared" si="54"/>
        <v>1541</v>
      </c>
      <c r="G97" s="19">
        <f t="shared" si="55"/>
        <v>23115</v>
      </c>
      <c r="H97" s="19"/>
      <c r="I97" s="19">
        <f t="shared" si="56"/>
        <v>6806.083333333333</v>
      </c>
      <c r="J97" s="21">
        <f t="shared" si="57"/>
        <v>47642.583333333336</v>
      </c>
      <c r="L97" s="22">
        <f t="shared" si="43"/>
        <v>47.642600000000002</v>
      </c>
    </row>
    <row r="98" spans="1:12" ht="15.75" x14ac:dyDescent="0.25">
      <c r="A98" s="18" t="s">
        <v>468</v>
      </c>
      <c r="B98" s="19">
        <v>16630</v>
      </c>
      <c r="C98" s="19">
        <f t="shared" si="58"/>
        <v>16630</v>
      </c>
      <c r="D98" s="20"/>
      <c r="E98" s="19">
        <f t="shared" si="53"/>
        <v>831.5</v>
      </c>
      <c r="F98" s="19">
        <f t="shared" si="54"/>
        <v>1663</v>
      </c>
      <c r="G98" s="19">
        <f t="shared" si="55"/>
        <v>24945</v>
      </c>
      <c r="H98" s="19"/>
      <c r="I98" s="19">
        <f t="shared" si="56"/>
        <v>7344.916666666667</v>
      </c>
      <c r="J98" s="21">
        <f t="shared" si="57"/>
        <v>51414.416666666664</v>
      </c>
      <c r="L98" s="22">
        <f t="shared" si="43"/>
        <v>51.414400000000001</v>
      </c>
    </row>
    <row r="99" spans="1:12" ht="15.75" x14ac:dyDescent="0.25">
      <c r="A99" s="18" t="s">
        <v>435</v>
      </c>
      <c r="B99" s="19">
        <v>16630</v>
      </c>
      <c r="C99" s="19">
        <f t="shared" si="58"/>
        <v>16630</v>
      </c>
      <c r="D99" s="20"/>
      <c r="E99" s="19">
        <f t="shared" si="53"/>
        <v>831.5</v>
      </c>
      <c r="F99" s="19">
        <f t="shared" si="54"/>
        <v>1663</v>
      </c>
      <c r="G99" s="19">
        <f t="shared" si="55"/>
        <v>24945</v>
      </c>
      <c r="H99" s="19"/>
      <c r="I99" s="19">
        <f t="shared" si="56"/>
        <v>7344.916666666667</v>
      </c>
      <c r="J99" s="21">
        <f t="shared" si="57"/>
        <v>51414.416666666664</v>
      </c>
      <c r="L99" s="22">
        <f t="shared" si="43"/>
        <v>51.414400000000001</v>
      </c>
    </row>
    <row r="100" spans="1:12" ht="15.75" x14ac:dyDescent="0.25">
      <c r="A100" s="14" t="s">
        <v>487</v>
      </c>
      <c r="B100" s="19"/>
      <c r="C100" s="19"/>
      <c r="D100" s="20"/>
      <c r="E100" s="19"/>
      <c r="F100" s="19"/>
      <c r="G100" s="19"/>
      <c r="H100" s="19"/>
      <c r="I100" s="19"/>
      <c r="J100" s="21"/>
      <c r="L100" s="22"/>
    </row>
    <row r="101" spans="1:12" ht="15.75" x14ac:dyDescent="0.25">
      <c r="A101" s="18" t="s">
        <v>439</v>
      </c>
      <c r="B101" s="19">
        <v>15410</v>
      </c>
      <c r="C101" s="19">
        <f>B101*1.25</f>
        <v>19262.5</v>
      </c>
      <c r="D101" s="20">
        <f t="shared" ref="D101:D102" si="59">C101*0.1</f>
        <v>1926.25</v>
      </c>
      <c r="E101" s="19">
        <f t="shared" ref="E101:E110" si="60">C101*0.05</f>
        <v>963.125</v>
      </c>
      <c r="F101" s="19">
        <f t="shared" ref="F101:F110" si="61">C101*0.1</f>
        <v>1926.25</v>
      </c>
      <c r="G101" s="19">
        <f t="shared" ref="G101:G110" si="62">C101*1.5</f>
        <v>28893.75</v>
      </c>
      <c r="H101" s="19"/>
      <c r="I101" s="19">
        <f t="shared" ref="I101:I110" si="63">(C101+D101+E101+F101+G101+H101)*2/12</f>
        <v>8828.6458333333339</v>
      </c>
      <c r="J101" s="21">
        <f t="shared" ref="J101:J110" si="64">C101+D101+E101+F101+G101+H101+I101</f>
        <v>61800.520833333336</v>
      </c>
      <c r="L101" s="22">
        <f t="shared" si="43"/>
        <v>61.8005</v>
      </c>
    </row>
    <row r="102" spans="1:12" ht="15.75" x14ac:dyDescent="0.25">
      <c r="A102" s="18" t="s">
        <v>435</v>
      </c>
      <c r="B102" s="19">
        <v>16630</v>
      </c>
      <c r="C102" s="19">
        <f t="shared" ref="C102:C110" si="65">B102*1.25</f>
        <v>20787.5</v>
      </c>
      <c r="D102" s="20">
        <f t="shared" si="59"/>
        <v>2078.75</v>
      </c>
      <c r="E102" s="19">
        <f t="shared" si="60"/>
        <v>1039.375</v>
      </c>
      <c r="F102" s="19">
        <f t="shared" si="61"/>
        <v>2078.75</v>
      </c>
      <c r="G102" s="19">
        <f t="shared" si="62"/>
        <v>31181.25</v>
      </c>
      <c r="H102" s="19"/>
      <c r="I102" s="19">
        <f t="shared" si="63"/>
        <v>9527.6041666666661</v>
      </c>
      <c r="J102" s="21">
        <f t="shared" si="64"/>
        <v>66693.229166666672</v>
      </c>
      <c r="L102" s="22">
        <f t="shared" si="43"/>
        <v>66.69319999999999</v>
      </c>
    </row>
    <row r="103" spans="1:12" ht="25.5" x14ac:dyDescent="0.25">
      <c r="A103" s="36" t="s">
        <v>430</v>
      </c>
      <c r="B103" s="37">
        <v>16630</v>
      </c>
      <c r="C103" s="37">
        <f t="shared" si="65"/>
        <v>20787.5</v>
      </c>
      <c r="D103" s="37"/>
      <c r="E103" s="37">
        <f t="shared" si="60"/>
        <v>1039.375</v>
      </c>
      <c r="F103" s="37">
        <f t="shared" si="61"/>
        <v>2078.75</v>
      </c>
      <c r="G103" s="37">
        <f t="shared" si="62"/>
        <v>31181.25</v>
      </c>
      <c r="H103" s="37"/>
      <c r="I103" s="37">
        <f t="shared" si="63"/>
        <v>9181.1458333333339</v>
      </c>
      <c r="J103" s="38">
        <f t="shared" si="64"/>
        <v>64268.020833333336</v>
      </c>
      <c r="L103" s="22">
        <f t="shared" si="43"/>
        <v>64.268000000000001</v>
      </c>
    </row>
    <row r="104" spans="1:12" ht="15.75" x14ac:dyDescent="0.25">
      <c r="A104" s="18" t="s">
        <v>488</v>
      </c>
      <c r="B104" s="19">
        <v>16630</v>
      </c>
      <c r="C104" s="19">
        <f t="shared" si="65"/>
        <v>20787.5</v>
      </c>
      <c r="D104" s="20"/>
      <c r="E104" s="19">
        <f t="shared" si="60"/>
        <v>1039.375</v>
      </c>
      <c r="F104" s="19">
        <f t="shared" si="61"/>
        <v>2078.75</v>
      </c>
      <c r="G104" s="19">
        <f t="shared" si="62"/>
        <v>31181.25</v>
      </c>
      <c r="H104" s="19">
        <f>C104*0.5</f>
        <v>10393.75</v>
      </c>
      <c r="I104" s="19">
        <f t="shared" si="63"/>
        <v>10913.4375</v>
      </c>
      <c r="J104" s="21">
        <f t="shared" si="64"/>
        <v>76394.0625</v>
      </c>
      <c r="L104" s="22">
        <f t="shared" si="43"/>
        <v>76.394100000000009</v>
      </c>
    </row>
    <row r="105" spans="1:12" ht="15.75" x14ac:dyDescent="0.25">
      <c r="A105" s="18" t="s">
        <v>489</v>
      </c>
      <c r="B105" s="19">
        <v>16630</v>
      </c>
      <c r="C105" s="19">
        <f t="shared" si="65"/>
        <v>20787.5</v>
      </c>
      <c r="D105" s="20"/>
      <c r="E105" s="19">
        <f t="shared" si="60"/>
        <v>1039.375</v>
      </c>
      <c r="F105" s="19">
        <f t="shared" si="61"/>
        <v>2078.75</v>
      </c>
      <c r="G105" s="19">
        <f t="shared" si="62"/>
        <v>31181.25</v>
      </c>
      <c r="H105" s="19">
        <f>C105*0.5</f>
        <v>10393.75</v>
      </c>
      <c r="I105" s="19">
        <f t="shared" si="63"/>
        <v>10913.4375</v>
      </c>
      <c r="J105" s="21">
        <f t="shared" si="64"/>
        <v>76394.0625</v>
      </c>
      <c r="L105" s="22">
        <f t="shared" si="43"/>
        <v>76.394100000000009</v>
      </c>
    </row>
    <row r="106" spans="1:12" ht="15.75" x14ac:dyDescent="0.25">
      <c r="A106" s="18" t="s">
        <v>490</v>
      </c>
      <c r="B106" s="19">
        <v>16630</v>
      </c>
      <c r="C106" s="19">
        <f t="shared" si="65"/>
        <v>20787.5</v>
      </c>
      <c r="D106" s="20"/>
      <c r="E106" s="19">
        <f t="shared" si="60"/>
        <v>1039.375</v>
      </c>
      <c r="F106" s="19">
        <f t="shared" si="61"/>
        <v>2078.75</v>
      </c>
      <c r="G106" s="19">
        <f t="shared" si="62"/>
        <v>31181.25</v>
      </c>
      <c r="H106" s="19">
        <f>C106*0.5</f>
        <v>10393.75</v>
      </c>
      <c r="I106" s="19">
        <f t="shared" si="63"/>
        <v>10913.4375</v>
      </c>
      <c r="J106" s="21">
        <f t="shared" si="64"/>
        <v>76394.0625</v>
      </c>
      <c r="L106" s="22">
        <f t="shared" si="43"/>
        <v>76.394100000000009</v>
      </c>
    </row>
    <row r="107" spans="1:12" ht="15.75" x14ac:dyDescent="0.25">
      <c r="A107" s="18" t="s">
        <v>448</v>
      </c>
      <c r="B107" s="19">
        <v>16630</v>
      </c>
      <c r="C107" s="19">
        <f t="shared" si="65"/>
        <v>20787.5</v>
      </c>
      <c r="D107" s="20"/>
      <c r="E107" s="19">
        <f t="shared" si="60"/>
        <v>1039.375</v>
      </c>
      <c r="F107" s="19">
        <f t="shared" si="61"/>
        <v>2078.75</v>
      </c>
      <c r="G107" s="19">
        <f t="shared" si="62"/>
        <v>31181.25</v>
      </c>
      <c r="H107" s="19"/>
      <c r="I107" s="19">
        <f t="shared" si="63"/>
        <v>9181.1458333333339</v>
      </c>
      <c r="J107" s="21">
        <f t="shared" si="64"/>
        <v>64268.020833333336</v>
      </c>
      <c r="L107" s="22">
        <f t="shared" si="43"/>
        <v>64.268000000000001</v>
      </c>
    </row>
    <row r="108" spans="1:12" ht="15.75" x14ac:dyDescent="0.25">
      <c r="A108" s="18" t="s">
        <v>491</v>
      </c>
      <c r="B108" s="20">
        <v>16630</v>
      </c>
      <c r="C108" s="19">
        <f t="shared" si="65"/>
        <v>20787.5</v>
      </c>
      <c r="D108" s="20">
        <f>C108*0.25</f>
        <v>5196.875</v>
      </c>
      <c r="E108" s="20">
        <f t="shared" si="60"/>
        <v>1039.375</v>
      </c>
      <c r="F108" s="20">
        <f t="shared" si="61"/>
        <v>2078.75</v>
      </c>
      <c r="G108" s="20">
        <f t="shared" si="62"/>
        <v>31181.25</v>
      </c>
      <c r="H108" s="23"/>
      <c r="I108" s="20">
        <f t="shared" si="63"/>
        <v>10047.291666666666</v>
      </c>
      <c r="J108" s="30">
        <f t="shared" si="64"/>
        <v>70331.041666666672</v>
      </c>
      <c r="L108" s="22">
        <f t="shared" si="43"/>
        <v>70.331000000000003</v>
      </c>
    </row>
    <row r="109" spans="1:12" ht="15.75" x14ac:dyDescent="0.25">
      <c r="A109" s="27" t="s">
        <v>492</v>
      </c>
      <c r="B109" s="19">
        <v>16630</v>
      </c>
      <c r="C109" s="19">
        <f t="shared" si="65"/>
        <v>20787.5</v>
      </c>
      <c r="D109" s="20"/>
      <c r="E109" s="19">
        <f t="shared" si="60"/>
        <v>1039.375</v>
      </c>
      <c r="F109" s="19">
        <f t="shared" si="61"/>
        <v>2078.75</v>
      </c>
      <c r="G109" s="19">
        <f t="shared" si="62"/>
        <v>31181.25</v>
      </c>
      <c r="H109" s="19"/>
      <c r="I109" s="19">
        <f t="shared" si="63"/>
        <v>9181.1458333333339</v>
      </c>
      <c r="J109" s="21">
        <f t="shared" si="64"/>
        <v>64268.020833333336</v>
      </c>
      <c r="L109" s="22">
        <f t="shared" si="43"/>
        <v>64.268000000000001</v>
      </c>
    </row>
    <row r="110" spans="1:12" ht="15.75" x14ac:dyDescent="0.25">
      <c r="A110" s="18" t="s">
        <v>493</v>
      </c>
      <c r="B110" s="19">
        <v>15410</v>
      </c>
      <c r="C110" s="19">
        <f t="shared" si="65"/>
        <v>19262.5</v>
      </c>
      <c r="D110" s="20"/>
      <c r="E110" s="19">
        <f t="shared" si="60"/>
        <v>963.125</v>
      </c>
      <c r="F110" s="19">
        <f t="shared" si="61"/>
        <v>1926.25</v>
      </c>
      <c r="G110" s="19">
        <f t="shared" si="62"/>
        <v>28893.75</v>
      </c>
      <c r="H110" s="19"/>
      <c r="I110" s="19">
        <f t="shared" si="63"/>
        <v>8507.6041666666661</v>
      </c>
      <c r="J110" s="21">
        <f t="shared" si="64"/>
        <v>59553.229166666664</v>
      </c>
      <c r="L110" s="22">
        <f t="shared" si="43"/>
        <v>59.553199999999997</v>
      </c>
    </row>
    <row r="111" spans="1:12" ht="15.75" x14ac:dyDescent="0.25">
      <c r="A111" s="14" t="s">
        <v>494</v>
      </c>
      <c r="B111" s="19"/>
      <c r="C111" s="19"/>
      <c r="D111" s="20"/>
      <c r="E111" s="19"/>
      <c r="F111" s="19"/>
      <c r="G111" s="19"/>
      <c r="H111" s="19"/>
      <c r="I111" s="19"/>
      <c r="J111" s="21"/>
      <c r="L111" s="22"/>
    </row>
    <row r="112" spans="1:12" ht="15.75" x14ac:dyDescent="0.25">
      <c r="A112" s="18" t="s">
        <v>446</v>
      </c>
      <c r="B112" s="19">
        <v>15410</v>
      </c>
      <c r="C112" s="19">
        <f>B112*1.25</f>
        <v>19262.5</v>
      </c>
      <c r="D112" s="20">
        <f t="shared" ref="D112:D113" si="66">C112*0.1</f>
        <v>1926.25</v>
      </c>
      <c r="E112" s="19">
        <f t="shared" ref="E112:E121" si="67">C112*0.05</f>
        <v>963.125</v>
      </c>
      <c r="F112" s="19">
        <f t="shared" ref="F112:F121" si="68">C112*0.1</f>
        <v>1926.25</v>
      </c>
      <c r="G112" s="19">
        <f t="shared" ref="G112:G121" si="69">C112*1.5</f>
        <v>28893.75</v>
      </c>
      <c r="H112" s="19"/>
      <c r="I112" s="19">
        <f t="shared" ref="I112:I121" si="70">(C112+D112+E112+F112+G112+H112)*2/12</f>
        <v>8828.6458333333339</v>
      </c>
      <c r="J112" s="21">
        <f t="shared" ref="J112:J121" si="71">C112+D112+E112+F112+G112+H112+I112</f>
        <v>61800.520833333336</v>
      </c>
      <c r="L112" s="22">
        <f t="shared" si="43"/>
        <v>61.8005</v>
      </c>
    </row>
    <row r="113" spans="1:12" ht="15.75" x14ac:dyDescent="0.25">
      <c r="A113" s="18" t="s">
        <v>495</v>
      </c>
      <c r="B113" s="19">
        <v>15410</v>
      </c>
      <c r="C113" s="19">
        <f t="shared" ref="C113:C121" si="72">B113*1.25</f>
        <v>19262.5</v>
      </c>
      <c r="D113" s="20">
        <f t="shared" si="66"/>
        <v>1926.25</v>
      </c>
      <c r="E113" s="19">
        <f t="shared" si="67"/>
        <v>963.125</v>
      </c>
      <c r="F113" s="19">
        <f t="shared" si="68"/>
        <v>1926.25</v>
      </c>
      <c r="G113" s="19">
        <f t="shared" si="69"/>
        <v>28893.75</v>
      </c>
      <c r="H113" s="19"/>
      <c r="I113" s="19">
        <f t="shared" si="70"/>
        <v>8828.6458333333339</v>
      </c>
      <c r="J113" s="21">
        <f t="shared" si="71"/>
        <v>61800.520833333336</v>
      </c>
      <c r="L113" s="22">
        <f t="shared" si="43"/>
        <v>61.8005</v>
      </c>
    </row>
    <row r="114" spans="1:12" ht="15.75" x14ac:dyDescent="0.25">
      <c r="A114" s="18" t="s">
        <v>435</v>
      </c>
      <c r="B114" s="19">
        <v>16630</v>
      </c>
      <c r="C114" s="19">
        <f t="shared" si="72"/>
        <v>20787.5</v>
      </c>
      <c r="D114" s="20"/>
      <c r="E114" s="19">
        <f t="shared" si="67"/>
        <v>1039.375</v>
      </c>
      <c r="F114" s="19">
        <f t="shared" si="68"/>
        <v>2078.75</v>
      </c>
      <c r="G114" s="19">
        <f t="shared" si="69"/>
        <v>31181.25</v>
      </c>
      <c r="H114" s="19"/>
      <c r="I114" s="19">
        <f t="shared" si="70"/>
        <v>9181.1458333333339</v>
      </c>
      <c r="J114" s="21">
        <f t="shared" si="71"/>
        <v>64268.020833333336</v>
      </c>
      <c r="L114" s="22">
        <f t="shared" si="43"/>
        <v>64.268000000000001</v>
      </c>
    </row>
    <row r="115" spans="1:12" ht="15.75" x14ac:dyDescent="0.25">
      <c r="A115" s="18" t="s">
        <v>496</v>
      </c>
      <c r="B115" s="19">
        <v>15410</v>
      </c>
      <c r="C115" s="19">
        <f t="shared" si="72"/>
        <v>19262.5</v>
      </c>
      <c r="D115" s="20"/>
      <c r="E115" s="19">
        <f t="shared" si="67"/>
        <v>963.125</v>
      </c>
      <c r="F115" s="19">
        <f t="shared" si="68"/>
        <v>1926.25</v>
      </c>
      <c r="G115" s="19">
        <f t="shared" si="69"/>
        <v>28893.75</v>
      </c>
      <c r="H115" s="19">
        <f>C115*0.5</f>
        <v>9631.25</v>
      </c>
      <c r="I115" s="19">
        <f t="shared" si="70"/>
        <v>10112.8125</v>
      </c>
      <c r="J115" s="21">
        <f t="shared" si="71"/>
        <v>70789.6875</v>
      </c>
      <c r="L115" s="22">
        <f t="shared" si="43"/>
        <v>70.789699999999996</v>
      </c>
    </row>
    <row r="116" spans="1:12" ht="15.75" x14ac:dyDescent="0.25">
      <c r="A116" s="18" t="s">
        <v>497</v>
      </c>
      <c r="B116" s="19">
        <v>15410</v>
      </c>
      <c r="C116" s="19">
        <f t="shared" si="72"/>
        <v>19262.5</v>
      </c>
      <c r="D116" s="20">
        <f t="shared" ref="D116" si="73">C116*0.1</f>
        <v>1926.25</v>
      </c>
      <c r="E116" s="19">
        <f t="shared" si="67"/>
        <v>963.125</v>
      </c>
      <c r="F116" s="19">
        <f t="shared" si="68"/>
        <v>1926.25</v>
      </c>
      <c r="G116" s="19">
        <f t="shared" si="69"/>
        <v>28893.75</v>
      </c>
      <c r="H116" s="19">
        <f>C116*0.5</f>
        <v>9631.25</v>
      </c>
      <c r="I116" s="19">
        <f t="shared" si="70"/>
        <v>10433.854166666666</v>
      </c>
      <c r="J116" s="21">
        <f t="shared" si="71"/>
        <v>73036.979166666672</v>
      </c>
      <c r="L116" s="22">
        <f t="shared" si="43"/>
        <v>73.037000000000006</v>
      </c>
    </row>
    <row r="117" spans="1:12" ht="15.75" x14ac:dyDescent="0.25">
      <c r="A117" s="18" t="s">
        <v>498</v>
      </c>
      <c r="B117" s="19">
        <v>16630</v>
      </c>
      <c r="C117" s="19">
        <f t="shared" si="72"/>
        <v>20787.5</v>
      </c>
      <c r="D117" s="20"/>
      <c r="E117" s="19">
        <f t="shared" si="67"/>
        <v>1039.375</v>
      </c>
      <c r="F117" s="19">
        <f t="shared" si="68"/>
        <v>2078.75</v>
      </c>
      <c r="G117" s="19">
        <f t="shared" si="69"/>
        <v>31181.25</v>
      </c>
      <c r="H117" s="19">
        <f>C117*0.5</f>
        <v>10393.75</v>
      </c>
      <c r="I117" s="19">
        <f t="shared" si="70"/>
        <v>10913.4375</v>
      </c>
      <c r="J117" s="21">
        <f t="shared" si="71"/>
        <v>76394.0625</v>
      </c>
      <c r="L117" s="22">
        <f t="shared" si="43"/>
        <v>76.394100000000009</v>
      </c>
    </row>
    <row r="118" spans="1:12" ht="15.75" x14ac:dyDescent="0.25">
      <c r="A118" s="18" t="s">
        <v>493</v>
      </c>
      <c r="B118" s="19">
        <v>15410</v>
      </c>
      <c r="C118" s="19">
        <f t="shared" si="72"/>
        <v>19262.5</v>
      </c>
      <c r="D118" s="20"/>
      <c r="E118" s="19">
        <f t="shared" si="67"/>
        <v>963.125</v>
      </c>
      <c r="F118" s="19">
        <f t="shared" si="68"/>
        <v>1926.25</v>
      </c>
      <c r="G118" s="19">
        <f t="shared" si="69"/>
        <v>28893.75</v>
      </c>
      <c r="H118" s="19"/>
      <c r="I118" s="19">
        <f t="shared" si="70"/>
        <v>8507.6041666666661</v>
      </c>
      <c r="J118" s="21">
        <f t="shared" si="71"/>
        <v>59553.229166666664</v>
      </c>
      <c r="L118" s="22">
        <f t="shared" si="43"/>
        <v>59.553199999999997</v>
      </c>
    </row>
    <row r="119" spans="1:12" ht="15.75" x14ac:dyDescent="0.25">
      <c r="A119" s="18" t="s">
        <v>499</v>
      </c>
      <c r="B119" s="20">
        <v>15410</v>
      </c>
      <c r="C119" s="19">
        <f t="shared" si="72"/>
        <v>19262.5</v>
      </c>
      <c r="D119" s="20"/>
      <c r="E119" s="20">
        <f t="shared" si="67"/>
        <v>963.125</v>
      </c>
      <c r="F119" s="20">
        <f t="shared" si="68"/>
        <v>1926.25</v>
      </c>
      <c r="G119" s="20">
        <f t="shared" si="69"/>
        <v>28893.75</v>
      </c>
      <c r="H119" s="23"/>
      <c r="I119" s="20">
        <f t="shared" si="70"/>
        <v>8507.6041666666661</v>
      </c>
      <c r="J119" s="30">
        <f t="shared" si="71"/>
        <v>59553.229166666664</v>
      </c>
      <c r="L119" s="22">
        <f t="shared" si="43"/>
        <v>59.553199999999997</v>
      </c>
    </row>
    <row r="120" spans="1:12" ht="15.75" x14ac:dyDescent="0.25">
      <c r="A120" s="27" t="s">
        <v>492</v>
      </c>
      <c r="B120" s="20">
        <v>15410</v>
      </c>
      <c r="C120" s="19">
        <f t="shared" si="72"/>
        <v>19262.5</v>
      </c>
      <c r="D120" s="20">
        <f t="shared" ref="D120:D121" si="74">C120*0.25</f>
        <v>4815.625</v>
      </c>
      <c r="E120" s="20">
        <f t="shared" si="67"/>
        <v>963.125</v>
      </c>
      <c r="F120" s="20">
        <f t="shared" si="68"/>
        <v>1926.25</v>
      </c>
      <c r="G120" s="20">
        <f t="shared" si="69"/>
        <v>28893.75</v>
      </c>
      <c r="H120" s="23"/>
      <c r="I120" s="20">
        <f t="shared" si="70"/>
        <v>9310.2083333333339</v>
      </c>
      <c r="J120" s="30">
        <f t="shared" si="71"/>
        <v>65171.458333333336</v>
      </c>
      <c r="L120" s="22">
        <f t="shared" si="43"/>
        <v>65.171499999999995</v>
      </c>
    </row>
    <row r="121" spans="1:12" ht="15.75" x14ac:dyDescent="0.25">
      <c r="A121" s="27" t="s">
        <v>500</v>
      </c>
      <c r="B121" s="20">
        <v>15410</v>
      </c>
      <c r="C121" s="19">
        <f t="shared" si="72"/>
        <v>19262.5</v>
      </c>
      <c r="D121" s="20">
        <f t="shared" si="74"/>
        <v>4815.625</v>
      </c>
      <c r="E121" s="20">
        <f t="shared" si="67"/>
        <v>963.125</v>
      </c>
      <c r="F121" s="20">
        <f t="shared" si="68"/>
        <v>1926.25</v>
      </c>
      <c r="G121" s="20">
        <f t="shared" si="69"/>
        <v>28893.75</v>
      </c>
      <c r="H121" s="23"/>
      <c r="I121" s="20">
        <f t="shared" si="70"/>
        <v>9310.2083333333339</v>
      </c>
      <c r="J121" s="30">
        <f t="shared" si="71"/>
        <v>65171.458333333336</v>
      </c>
      <c r="L121" s="22">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2023-01-31T12:11:55Z</cp:lastPrinted>
  <dcterms:created xsi:type="dcterms:W3CDTF">2014-09-22T09:37:08Z</dcterms:created>
  <dcterms:modified xsi:type="dcterms:W3CDTF">2023-03-02T11:24:06Z</dcterms:modified>
</cp:coreProperties>
</file>