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10590" windowHeight="11610" tabRatio="694" activeTab="4"/>
  </bookViews>
  <sheets>
    <sheet name="Всего" sheetId="4" r:id="rId1"/>
    <sheet name="ГБ1" sheetId="11" r:id="rId2"/>
    <sheet name="ГБ3" sheetId="12" r:id="rId3"/>
    <sheet name="ГБ4" sheetId="25" r:id="rId4"/>
    <sheet name="ГДБ" sheetId="14" r:id="rId5"/>
    <sheet name="ГРД" sheetId="15" r:id="rId6"/>
    <sheet name="ГП1" sheetId="16" r:id="rId7"/>
    <sheet name="ГП2" sheetId="17" r:id="rId8"/>
    <sheet name="ГП4" sheetId="18" r:id="rId9"/>
    <sheet name="ГП5" sheetId="19" r:id="rId10"/>
    <sheet name="ГП7" sheetId="21" r:id="rId11"/>
    <sheet name="ГП9" sheetId="20" r:id="rId12"/>
    <sheet name="СП1" sheetId="22" r:id="rId13"/>
    <sheet name="СП2" sheetId="23" r:id="rId14"/>
    <sheet name="ДСП" sheetId="24" r:id="rId15"/>
  </sheets>
  <definedNames>
    <definedName name="_xlnm.Print_Titles" localSheetId="0">Всего!$10:$11</definedName>
    <definedName name="_xlnm.Print_Titles" localSheetId="1">ГБ1!$10:$11</definedName>
    <definedName name="_xlnm.Print_Titles" localSheetId="2">ГБ3!$10:$11</definedName>
    <definedName name="_xlnm.Print_Titles" localSheetId="3">ГБ4!$10:$11</definedName>
    <definedName name="_xlnm.Print_Titles" localSheetId="4">ГДБ!$10:$11</definedName>
    <definedName name="_xlnm.Print_Titles" localSheetId="6">ГП1!$10:$11</definedName>
    <definedName name="_xlnm.Print_Titles" localSheetId="7">ГП2!$10:$11</definedName>
    <definedName name="_xlnm.Print_Titles" localSheetId="8">ГП4!$10:$11</definedName>
    <definedName name="_xlnm.Print_Titles" localSheetId="9">ГП5!$10:$11</definedName>
    <definedName name="_xlnm.Print_Titles" localSheetId="10">ГП7!$10:$11</definedName>
    <definedName name="_xlnm.Print_Titles" localSheetId="11">ГП9!$10:$11</definedName>
    <definedName name="_xlnm.Print_Titles" localSheetId="5">ГРД!$10:$11</definedName>
    <definedName name="_xlnm.Print_Titles" localSheetId="14">ДСП!$10:$11</definedName>
    <definedName name="_xlnm.Print_Titles" localSheetId="12">СП1!$10:$11</definedName>
    <definedName name="_xlnm.Print_Titles" localSheetId="13">СП2!$10:$11</definedName>
    <definedName name="_xlnm.Print_Area" localSheetId="0">Всего!$A$1:$C$239</definedName>
    <definedName name="_xlnm.Print_Area" localSheetId="1">ГБ1!$A$1:$C$239</definedName>
    <definedName name="_xlnm.Print_Area" localSheetId="2">ГБ3!$A$1:$C$239</definedName>
    <definedName name="_xlnm.Print_Area" localSheetId="3">ГБ4!$A$1:$C$241</definedName>
    <definedName name="_xlnm.Print_Area" localSheetId="4">ГДБ!$A$1:$C$239</definedName>
    <definedName name="_xlnm.Print_Area" localSheetId="6">ГП1!$A$1:$C$239</definedName>
    <definedName name="_xlnm.Print_Area" localSheetId="7">ГП2!$A$1:$C$239</definedName>
    <definedName name="_xlnm.Print_Area" localSheetId="8">ГП4!$A$1:$C$239</definedName>
    <definedName name="_xlnm.Print_Area" localSheetId="9">ГП5!$A$1:$C$239</definedName>
    <definedName name="_xlnm.Print_Area" localSheetId="10">ГП7!$A$1:$C$239</definedName>
    <definedName name="_xlnm.Print_Area" localSheetId="11">ГП9!$A$1:$C$239</definedName>
    <definedName name="_xlnm.Print_Area" localSheetId="5">ГРД!$A$1:$C$239</definedName>
    <definedName name="_xlnm.Print_Area" localSheetId="14">ДСП!$A$1:$C$239</definedName>
    <definedName name="_xlnm.Print_Area" localSheetId="12">СП1!$A$1:$C$239</definedName>
    <definedName name="_xlnm.Print_Area" localSheetId="13">СП2!$A$1:$C$239</definedName>
  </definedNames>
  <calcPr calcId="145621"/>
</workbook>
</file>

<file path=xl/calcChain.xml><?xml version="1.0" encoding="utf-8"?>
<calcChain xmlns="http://schemas.openxmlformats.org/spreadsheetml/2006/main">
  <c r="C23" i="14" l="1"/>
  <c r="B23" i="14"/>
  <c r="C42" i="11" l="1"/>
  <c r="C14" i="11"/>
  <c r="B42" i="11"/>
  <c r="B14" i="11"/>
  <c r="C204" i="4" l="1"/>
  <c r="G204" i="4" s="1"/>
  <c r="B204" i="4"/>
  <c r="F204" i="4" s="1"/>
  <c r="C203" i="4"/>
  <c r="G203" i="4" s="1"/>
  <c r="B203" i="4"/>
  <c r="F203" i="4" s="1"/>
  <c r="C153" i="24" l="1"/>
  <c r="B153" i="24"/>
  <c r="C80" i="24"/>
  <c r="B80" i="24"/>
  <c r="C175" i="14"/>
  <c r="B175" i="14"/>
  <c r="C142" i="14"/>
  <c r="B142" i="14"/>
  <c r="C146" i="20" l="1"/>
  <c r="B146" i="20"/>
  <c r="C73" i="20"/>
  <c r="B73" i="20"/>
  <c r="D73" i="20"/>
  <c r="C164" i="20"/>
  <c r="C135" i="18" l="1"/>
  <c r="B135" i="18"/>
  <c r="C135" i="16" l="1"/>
  <c r="B135" i="16"/>
  <c r="C62" i="16"/>
  <c r="B62" i="16"/>
  <c r="C123" i="21" l="1"/>
  <c r="B16" i="4"/>
  <c r="C16" i="4"/>
  <c r="B13" i="4"/>
  <c r="C13" i="4"/>
  <c r="B14" i="4"/>
  <c r="C14" i="4"/>
  <c r="B17" i="4"/>
  <c r="C17" i="4"/>
  <c r="B18" i="4"/>
  <c r="C18" i="4"/>
  <c r="B19" i="4"/>
  <c r="C19" i="4"/>
  <c r="B20" i="4"/>
  <c r="C20" i="4"/>
  <c r="B21" i="4"/>
  <c r="C21" i="4"/>
  <c r="B23" i="4"/>
  <c r="C23" i="4"/>
  <c r="B26" i="4"/>
  <c r="C26" i="4"/>
  <c r="B27" i="4"/>
  <c r="C27" i="4"/>
  <c r="B28" i="4"/>
  <c r="C28" i="4"/>
  <c r="B29" i="4"/>
  <c r="C29" i="4"/>
  <c r="B30" i="4"/>
  <c r="C30" i="4"/>
  <c r="B31" i="4"/>
  <c r="C31" i="4"/>
  <c r="B36" i="4"/>
  <c r="C36" i="4"/>
  <c r="B38" i="4"/>
  <c r="C38" i="4"/>
  <c r="B39" i="4"/>
  <c r="C39" i="4"/>
  <c r="B41" i="4"/>
  <c r="C41" i="4"/>
  <c r="B42" i="4"/>
  <c r="C42" i="4"/>
  <c r="B45" i="4"/>
  <c r="C45" i="4"/>
  <c r="B46" i="4"/>
  <c r="C46" i="4"/>
  <c r="B48" i="4"/>
  <c r="C48" i="4"/>
  <c r="C240" i="4" l="1"/>
  <c r="B240" i="4"/>
  <c r="C239" i="4"/>
  <c r="B239" i="4"/>
  <c r="C238" i="4"/>
  <c r="B238" i="4"/>
  <c r="C237" i="4"/>
  <c r="B237" i="4"/>
  <c r="C236" i="4"/>
  <c r="B236" i="4"/>
  <c r="C235" i="4"/>
  <c r="B235" i="4"/>
  <c r="C234" i="4"/>
  <c r="B234" i="4"/>
  <c r="C233" i="4"/>
  <c r="B233" i="4"/>
  <c r="C232" i="4"/>
  <c r="B232" i="4"/>
  <c r="C231" i="4"/>
  <c r="B231" i="4"/>
  <c r="C230" i="4"/>
  <c r="B230" i="4"/>
  <c r="C229" i="4"/>
  <c r="B229" i="4"/>
  <c r="C228" i="4"/>
  <c r="B228" i="4"/>
  <c r="C227" i="4"/>
  <c r="B227" i="4"/>
  <c r="C226" i="4"/>
  <c r="B226" i="4"/>
  <c r="C225" i="4"/>
  <c r="B225" i="4"/>
  <c r="C224" i="4"/>
  <c r="B224" i="4"/>
  <c r="C223" i="4"/>
  <c r="B223" i="4"/>
  <c r="C222" i="4"/>
  <c r="B222" i="4"/>
  <c r="C221" i="4"/>
  <c r="B221" i="4"/>
  <c r="C220" i="4"/>
  <c r="B220" i="4"/>
  <c r="C219" i="4"/>
  <c r="B219" i="4"/>
  <c r="C218" i="4"/>
  <c r="B218" i="4"/>
  <c r="C217" i="4"/>
  <c r="B217" i="4"/>
  <c r="C216" i="4"/>
  <c r="B216" i="4"/>
  <c r="C215" i="4"/>
  <c r="B215" i="4"/>
  <c r="C214" i="4"/>
  <c r="B214" i="4"/>
  <c r="C213" i="4"/>
  <c r="B213" i="4"/>
  <c r="C212" i="4"/>
  <c r="B212" i="4"/>
  <c r="C211" i="4"/>
  <c r="B211" i="4"/>
  <c r="C210" i="4"/>
  <c r="B210" i="4"/>
  <c r="C209" i="4"/>
  <c r="B209" i="4"/>
  <c r="C208" i="4"/>
  <c r="B208" i="4"/>
  <c r="C207" i="4"/>
  <c r="B207" i="4"/>
  <c r="C206" i="4"/>
  <c r="B206" i="4"/>
  <c r="C201" i="4"/>
  <c r="B201" i="4"/>
  <c r="C200" i="4"/>
  <c r="B200" i="4"/>
  <c r="C198" i="4"/>
  <c r="B198" i="4"/>
  <c r="C197" i="4"/>
  <c r="B197" i="4"/>
  <c r="C196" i="4"/>
  <c r="B196" i="4"/>
  <c r="C195" i="4"/>
  <c r="B195" i="4"/>
  <c r="C194" i="4"/>
  <c r="B194" i="4"/>
  <c r="C193" i="4"/>
  <c r="B193" i="4"/>
  <c r="C192" i="4"/>
  <c r="B192" i="4"/>
  <c r="C191" i="4"/>
  <c r="B191" i="4"/>
  <c r="C190" i="4"/>
  <c r="B190" i="4"/>
  <c r="C189" i="4"/>
  <c r="B189" i="4"/>
  <c r="C188" i="4"/>
  <c r="B188" i="4"/>
  <c r="C187" i="4"/>
  <c r="B187" i="4"/>
  <c r="C186" i="4"/>
  <c r="B186" i="4"/>
  <c r="C185" i="4"/>
  <c r="B185" i="4"/>
  <c r="C184" i="4"/>
  <c r="B184" i="4"/>
  <c r="C183" i="4"/>
  <c r="B183" i="4"/>
  <c r="C182" i="4"/>
  <c r="B182" i="4"/>
  <c r="C181" i="4"/>
  <c r="B181" i="4"/>
  <c r="C180" i="4"/>
  <c r="B180" i="4"/>
  <c r="C179" i="4"/>
  <c r="B179" i="4"/>
  <c r="C178" i="4"/>
  <c r="B178" i="4"/>
  <c r="C177" i="4"/>
  <c r="B177" i="4"/>
  <c r="C176" i="4"/>
  <c r="B176" i="4"/>
  <c r="C175" i="4"/>
  <c r="B175" i="4"/>
  <c r="C174" i="4"/>
  <c r="B174" i="4"/>
  <c r="C173" i="4"/>
  <c r="B173" i="4"/>
  <c r="C172" i="4"/>
  <c r="B172" i="4"/>
  <c r="C171" i="4"/>
  <c r="B171" i="4"/>
  <c r="C170" i="4"/>
  <c r="B170" i="4"/>
  <c r="C169" i="4"/>
  <c r="B169" i="4"/>
  <c r="C168" i="4"/>
  <c r="B168" i="4"/>
  <c r="C167" i="4"/>
  <c r="B167" i="4"/>
  <c r="C162" i="4"/>
  <c r="B162" i="4"/>
  <c r="C161" i="4"/>
  <c r="B161" i="4"/>
  <c r="C160" i="4"/>
  <c r="B160" i="4"/>
  <c r="C159" i="4"/>
  <c r="B159" i="4"/>
  <c r="C158" i="4"/>
  <c r="B158" i="4"/>
  <c r="C157" i="4"/>
  <c r="B157" i="4"/>
  <c r="C156" i="4"/>
  <c r="B156" i="4"/>
  <c r="C155" i="4"/>
  <c r="B155" i="4"/>
  <c r="C154" i="4"/>
  <c r="B154" i="4"/>
  <c r="C153" i="4"/>
  <c r="B153" i="4"/>
  <c r="C152" i="4"/>
  <c r="B152" i="4"/>
  <c r="C151" i="4"/>
  <c r="B151" i="4"/>
  <c r="C150" i="4"/>
  <c r="B150" i="4"/>
  <c r="C149" i="4"/>
  <c r="B149" i="4"/>
  <c r="C148" i="4"/>
  <c r="B148" i="4"/>
  <c r="C147" i="4"/>
  <c r="B147" i="4"/>
  <c r="C146" i="4"/>
  <c r="B146" i="4"/>
  <c r="C145" i="4"/>
  <c r="B145" i="4"/>
  <c r="C144" i="4"/>
  <c r="B144" i="4"/>
  <c r="C143" i="4"/>
  <c r="B143" i="4"/>
  <c r="C142" i="4"/>
  <c r="B142" i="4"/>
  <c r="C141" i="4"/>
  <c r="B141" i="4"/>
  <c r="C140" i="4"/>
  <c r="B140" i="4"/>
  <c r="C139" i="4"/>
  <c r="B139" i="4"/>
  <c r="C138" i="4"/>
  <c r="B138" i="4"/>
  <c r="C137" i="4"/>
  <c r="B137" i="4"/>
  <c r="C136" i="4"/>
  <c r="B136" i="4"/>
  <c r="C135" i="4"/>
  <c r="B135" i="4"/>
  <c r="C134" i="4"/>
  <c r="B134" i="4"/>
  <c r="C133" i="4"/>
  <c r="B133" i="4"/>
  <c r="C132" i="4"/>
  <c r="B132" i="4"/>
  <c r="C131" i="4"/>
  <c r="B131" i="4"/>
  <c r="C130" i="4"/>
  <c r="B130" i="4"/>
  <c r="C129" i="4"/>
  <c r="B129" i="4"/>
  <c r="C128" i="4"/>
  <c r="B128" i="4"/>
  <c r="C127" i="4"/>
  <c r="B127" i="4"/>
  <c r="C126" i="4"/>
  <c r="B126" i="4"/>
  <c r="C125" i="4"/>
  <c r="B125" i="4"/>
  <c r="C122" i="4"/>
  <c r="B122" i="4"/>
  <c r="C121" i="4"/>
  <c r="B121" i="4"/>
  <c r="C120" i="4"/>
  <c r="B120" i="4"/>
  <c r="C119" i="4"/>
  <c r="B119" i="4"/>
  <c r="C118" i="4"/>
  <c r="B118" i="4"/>
  <c r="C117" i="4"/>
  <c r="B117" i="4"/>
  <c r="C116" i="4"/>
  <c r="B116" i="4"/>
  <c r="C115" i="4"/>
  <c r="B115" i="4"/>
  <c r="C114" i="4"/>
  <c r="B114" i="4"/>
  <c r="C113" i="4"/>
  <c r="B113" i="4"/>
  <c r="C112" i="4"/>
  <c r="B112" i="4"/>
  <c r="C111" i="4"/>
  <c r="B111" i="4"/>
  <c r="C110" i="4"/>
  <c r="B110" i="4"/>
  <c r="C109" i="4"/>
  <c r="B109" i="4"/>
  <c r="C108" i="4"/>
  <c r="B108" i="4"/>
  <c r="C107" i="4"/>
  <c r="B107" i="4"/>
  <c r="C106" i="4"/>
  <c r="B106" i="4"/>
  <c r="C105" i="4"/>
  <c r="B105" i="4"/>
  <c r="C104" i="4"/>
  <c r="B104" i="4"/>
  <c r="C103" i="4"/>
  <c r="B103" i="4"/>
  <c r="C102" i="4"/>
  <c r="B102" i="4"/>
  <c r="C101" i="4"/>
  <c r="B101" i="4"/>
  <c r="C100" i="4"/>
  <c r="B100" i="4"/>
  <c r="C99" i="4"/>
  <c r="B99" i="4"/>
  <c r="C98" i="4"/>
  <c r="B98" i="4"/>
  <c r="C97" i="4"/>
  <c r="B97" i="4"/>
  <c r="C96" i="4"/>
  <c r="B96" i="4"/>
  <c r="C95" i="4"/>
  <c r="B95" i="4"/>
  <c r="C94" i="4"/>
  <c r="B94" i="4"/>
  <c r="C93" i="4"/>
  <c r="B93" i="4"/>
  <c r="C88" i="4"/>
  <c r="B88" i="4"/>
  <c r="C87" i="4"/>
  <c r="B87" i="4"/>
  <c r="C86" i="4"/>
  <c r="B86" i="4"/>
  <c r="C85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C78" i="4"/>
  <c r="B78" i="4"/>
  <c r="C77" i="4"/>
  <c r="B77" i="4"/>
  <c r="C76" i="4"/>
  <c r="B76" i="4"/>
  <c r="C75" i="4"/>
  <c r="B75" i="4"/>
  <c r="C74" i="4"/>
  <c r="B74" i="4"/>
  <c r="C73" i="4"/>
  <c r="B73" i="4"/>
  <c r="C72" i="4"/>
  <c r="B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B15" i="4"/>
  <c r="C15" i="4"/>
  <c r="B22" i="4"/>
  <c r="C22" i="4"/>
  <c r="B24" i="4"/>
  <c r="C24" i="4"/>
  <c r="B25" i="4"/>
  <c r="C25" i="4"/>
  <c r="B32" i="4"/>
  <c r="C32" i="4"/>
  <c r="B33" i="4"/>
  <c r="C33" i="4"/>
  <c r="B34" i="4"/>
  <c r="C34" i="4"/>
  <c r="B35" i="4"/>
  <c r="C35" i="4"/>
  <c r="B37" i="4"/>
  <c r="C37" i="4"/>
  <c r="B40" i="4"/>
  <c r="C40" i="4"/>
  <c r="B43" i="4"/>
  <c r="C43" i="4"/>
  <c r="B44" i="4"/>
  <c r="C44" i="4"/>
  <c r="B47" i="4"/>
  <c r="C47" i="4"/>
  <c r="C199" i="25"/>
  <c r="B199" i="25"/>
  <c r="C164" i="25"/>
  <c r="B164" i="25"/>
  <c r="C163" i="25"/>
  <c r="B163" i="25"/>
  <c r="B165" i="25" s="1"/>
  <c r="C123" i="25"/>
  <c r="B123" i="25"/>
  <c r="C90" i="25"/>
  <c r="B90" i="25"/>
  <c r="C89" i="25"/>
  <c r="B89" i="25"/>
  <c r="B91" i="25" s="1"/>
  <c r="C49" i="25"/>
  <c r="B49" i="25"/>
  <c r="D139" i="4" l="1"/>
  <c r="C91" i="25"/>
  <c r="C165" i="25"/>
  <c r="C241" i="25"/>
  <c r="B241" i="25"/>
  <c r="C202" i="25" l="1"/>
  <c r="C241" i="24" l="1"/>
  <c r="B241" i="24"/>
  <c r="C199" i="24"/>
  <c r="B199" i="24"/>
  <c r="C164" i="24"/>
  <c r="B164" i="24"/>
  <c r="C163" i="24"/>
  <c r="B163" i="24"/>
  <c r="C123" i="24"/>
  <c r="B123" i="24"/>
  <c r="C90" i="24"/>
  <c r="B90" i="24"/>
  <c r="C89" i="24"/>
  <c r="B89" i="24"/>
  <c r="C49" i="24"/>
  <c r="B49" i="24"/>
  <c r="C241" i="23"/>
  <c r="B241" i="23"/>
  <c r="C199" i="23"/>
  <c r="B199" i="23"/>
  <c r="C164" i="23"/>
  <c r="B164" i="23"/>
  <c r="C163" i="23"/>
  <c r="C165" i="23" s="1"/>
  <c r="B163" i="23"/>
  <c r="C123" i="23"/>
  <c r="B123" i="23"/>
  <c r="C90" i="23"/>
  <c r="B90" i="23"/>
  <c r="C89" i="23"/>
  <c r="B89" i="23"/>
  <c r="C49" i="23"/>
  <c r="B49" i="23"/>
  <c r="C241" i="22"/>
  <c r="B241" i="22"/>
  <c r="C199" i="22"/>
  <c r="B199" i="22"/>
  <c r="C164" i="22"/>
  <c r="B164" i="22"/>
  <c r="C163" i="22"/>
  <c r="C165" i="22" s="1"/>
  <c r="B163" i="22"/>
  <c r="C123" i="22"/>
  <c r="B123" i="22"/>
  <c r="C90" i="22"/>
  <c r="B90" i="22"/>
  <c r="C89" i="22"/>
  <c r="B89" i="22"/>
  <c r="C49" i="22"/>
  <c r="B49" i="22"/>
  <c r="C241" i="21"/>
  <c r="B241" i="21"/>
  <c r="C199" i="21"/>
  <c r="B199" i="21"/>
  <c r="C164" i="21"/>
  <c r="B164" i="21"/>
  <c r="C163" i="21"/>
  <c r="B163" i="21"/>
  <c r="B123" i="21"/>
  <c r="C90" i="21"/>
  <c r="B90" i="21"/>
  <c r="C89" i="21"/>
  <c r="B89" i="21"/>
  <c r="C49" i="21"/>
  <c r="B49" i="21"/>
  <c r="C241" i="20"/>
  <c r="B241" i="20"/>
  <c r="C199" i="20"/>
  <c r="B199" i="20"/>
  <c r="B164" i="20"/>
  <c r="C163" i="20"/>
  <c r="B163" i="20"/>
  <c r="C123" i="20"/>
  <c r="B123" i="20"/>
  <c r="C90" i="20"/>
  <c r="B90" i="20"/>
  <c r="C89" i="20"/>
  <c r="B89" i="20"/>
  <c r="C49" i="20"/>
  <c r="B49" i="20"/>
  <c r="C241" i="19"/>
  <c r="B241" i="19"/>
  <c r="C199" i="19"/>
  <c r="B199" i="19"/>
  <c r="C164" i="19"/>
  <c r="B164" i="19"/>
  <c r="C163" i="19"/>
  <c r="B163" i="19"/>
  <c r="C123" i="19"/>
  <c r="B123" i="19"/>
  <c r="C90" i="19"/>
  <c r="B90" i="19"/>
  <c r="C89" i="19"/>
  <c r="B89" i="19"/>
  <c r="C49" i="19"/>
  <c r="B49" i="19"/>
  <c r="C241" i="18"/>
  <c r="B241" i="18"/>
  <c r="C199" i="18"/>
  <c r="B199" i="18"/>
  <c r="C164" i="18"/>
  <c r="B164" i="18"/>
  <c r="C163" i="18"/>
  <c r="B163" i="18"/>
  <c r="C123" i="18"/>
  <c r="B123" i="18"/>
  <c r="C90" i="18"/>
  <c r="B90" i="18"/>
  <c r="C89" i="18"/>
  <c r="B89" i="18"/>
  <c r="C49" i="18"/>
  <c r="B49" i="18"/>
  <c r="C241" i="17"/>
  <c r="B241" i="17"/>
  <c r="C199" i="17"/>
  <c r="B199" i="17"/>
  <c r="C164" i="17"/>
  <c r="B164" i="17"/>
  <c r="C163" i="17"/>
  <c r="C165" i="17" s="1"/>
  <c r="B163" i="17"/>
  <c r="C123" i="17"/>
  <c r="B123" i="17"/>
  <c r="C90" i="17"/>
  <c r="B90" i="17"/>
  <c r="C89" i="17"/>
  <c r="B89" i="17"/>
  <c r="C49" i="17"/>
  <c r="B49" i="17"/>
  <c r="C241" i="16"/>
  <c r="B241" i="16"/>
  <c r="C199" i="16"/>
  <c r="B199" i="16"/>
  <c r="C164" i="16"/>
  <c r="B164" i="16"/>
  <c r="C163" i="16"/>
  <c r="B163" i="16"/>
  <c r="C123" i="16"/>
  <c r="B123" i="16"/>
  <c r="C90" i="16"/>
  <c r="B90" i="16"/>
  <c r="C89" i="16"/>
  <c r="B89" i="16"/>
  <c r="B91" i="16" s="1"/>
  <c r="C49" i="16"/>
  <c r="B49" i="16"/>
  <c r="C241" i="15"/>
  <c r="B241" i="15"/>
  <c r="C199" i="15"/>
  <c r="B199" i="15"/>
  <c r="C164" i="15"/>
  <c r="B164" i="15"/>
  <c r="C163" i="15"/>
  <c r="B163" i="15"/>
  <c r="C123" i="15"/>
  <c r="B123" i="15"/>
  <c r="C90" i="15"/>
  <c r="B90" i="15"/>
  <c r="C89" i="15"/>
  <c r="B89" i="15"/>
  <c r="B91" i="15" s="1"/>
  <c r="C49" i="15"/>
  <c r="B49" i="15"/>
  <c r="C241" i="14"/>
  <c r="B241" i="14"/>
  <c r="C199" i="14"/>
  <c r="B199" i="14"/>
  <c r="C164" i="14"/>
  <c r="B164" i="14"/>
  <c r="C163" i="14"/>
  <c r="B163" i="14"/>
  <c r="C123" i="14"/>
  <c r="B123" i="14"/>
  <c r="C89" i="14"/>
  <c r="B89" i="14"/>
  <c r="C49" i="14"/>
  <c r="C202" i="14" s="1"/>
  <c r="B49" i="14"/>
  <c r="C165" i="14" l="1"/>
  <c r="B165" i="14"/>
  <c r="B165" i="24"/>
  <c r="C91" i="24"/>
  <c r="C165" i="24"/>
  <c r="C202" i="24" s="1"/>
  <c r="C165" i="20"/>
  <c r="C165" i="21"/>
  <c r="C165" i="19"/>
  <c r="B165" i="19"/>
  <c r="B91" i="19"/>
  <c r="C165" i="18"/>
  <c r="C165" i="15"/>
  <c r="B165" i="15"/>
  <c r="B91" i="18"/>
  <c r="B91" i="20"/>
  <c r="B91" i="21"/>
  <c r="B91" i="22"/>
  <c r="B91" i="23"/>
  <c r="B91" i="24"/>
  <c r="B165" i="18"/>
  <c r="B165" i="17"/>
  <c r="B91" i="17"/>
  <c r="C165" i="16"/>
  <c r="B165" i="16"/>
  <c r="C91" i="15"/>
  <c r="C91" i="16"/>
  <c r="C91" i="17"/>
  <c r="C202" i="17" s="1"/>
  <c r="C91" i="18"/>
  <c r="C91" i="19"/>
  <c r="C91" i="20"/>
  <c r="C91" i="21"/>
  <c r="C91" i="22"/>
  <c r="C202" i="22" s="1"/>
  <c r="C91" i="23"/>
  <c r="C202" i="23" s="1"/>
  <c r="B165" i="20"/>
  <c r="B165" i="21"/>
  <c r="B165" i="22"/>
  <c r="B165" i="23"/>
  <c r="C91" i="14"/>
  <c r="B91" i="14"/>
  <c r="C241" i="12"/>
  <c r="B241" i="12"/>
  <c r="C199" i="12"/>
  <c r="B199" i="12"/>
  <c r="C164" i="12"/>
  <c r="B164" i="12"/>
  <c r="C163" i="12"/>
  <c r="B163" i="12"/>
  <c r="C123" i="12"/>
  <c r="B123" i="12"/>
  <c r="C89" i="12"/>
  <c r="B89" i="12"/>
  <c r="C49" i="12"/>
  <c r="B49" i="12"/>
  <c r="C202" i="19" l="1"/>
  <c r="C202" i="21"/>
  <c r="C202" i="18"/>
  <c r="C202" i="20"/>
  <c r="C202" i="15"/>
  <c r="C202" i="16"/>
  <c r="B165" i="12"/>
  <c r="C165" i="12"/>
  <c r="C91" i="12"/>
  <c r="B91" i="12"/>
  <c r="C202" i="12" l="1"/>
  <c r="C241" i="11"/>
  <c r="B241" i="11"/>
  <c r="C199" i="11"/>
  <c r="B199" i="11"/>
  <c r="C164" i="11"/>
  <c r="C164" i="4" s="1"/>
  <c r="B164" i="11"/>
  <c r="B164" i="4" s="1"/>
  <c r="C163" i="11"/>
  <c r="B163" i="11"/>
  <c r="C123" i="11"/>
  <c r="B123" i="11"/>
  <c r="C90" i="11"/>
  <c r="C90" i="4" s="1"/>
  <c r="B90" i="11"/>
  <c r="B90" i="4" s="1"/>
  <c r="C89" i="11"/>
  <c r="B89" i="11"/>
  <c r="C49" i="11"/>
  <c r="B49" i="11"/>
  <c r="C165" i="11" l="1"/>
  <c r="B165" i="11"/>
  <c r="C91" i="11"/>
  <c r="B91" i="11"/>
  <c r="C241" i="4"/>
  <c r="B241" i="4"/>
  <c r="C199" i="4"/>
  <c r="B199" i="4"/>
  <c r="C163" i="4"/>
  <c r="B163" i="4"/>
  <c r="C123" i="4"/>
  <c r="B123" i="4"/>
  <c r="C89" i="4"/>
  <c r="B89" i="4"/>
  <c r="C49" i="4"/>
  <c r="B49" i="4"/>
  <c r="B165" i="4" l="1"/>
  <c r="C165" i="4"/>
  <c r="C202" i="11"/>
  <c r="B91" i="4"/>
  <c r="C91" i="4"/>
  <c r="C202" i="4" l="1"/>
</calcChain>
</file>

<file path=xl/sharedStrings.xml><?xml version="1.0" encoding="utf-8"?>
<sst xmlns="http://schemas.openxmlformats.org/spreadsheetml/2006/main" count="3615" uniqueCount="101">
  <si>
    <t>УТВЕРЖДЕНО</t>
  </si>
  <si>
    <t>Протоколом заседания комиссии</t>
  </si>
  <si>
    <t xml:space="preserve">ОБЪЕМЫ МЕДИЦИНСКОЙ ПОМОЩИ </t>
  </si>
  <si>
    <t xml:space="preserve">ПО ОБЕСПЕЧЕНИЮ ГОСУДАРСТВЕННЫХ ГАРАНТИЙ ОКАЗАНИЯ </t>
  </si>
  <si>
    <t>ГРАЖДАНАМ РОССИЙСКОЙ ФЕДЕРАЦИИ НА ТЕРРИТОРИИ ЛИПЕЦКОЙ ОБЛАСТИ</t>
  </si>
  <si>
    <t>Число медицинских услуг (случаев, посещений, обращений, вызовов)</t>
  </si>
  <si>
    <t>Общая стоимость лечения, тыс.руб.</t>
  </si>
  <si>
    <t>Кардиология</t>
  </si>
  <si>
    <t>Ревматология</t>
  </si>
  <si>
    <t>Гастроэнтерология</t>
  </si>
  <si>
    <t>Пульмонология</t>
  </si>
  <si>
    <t>Эндокринология</t>
  </si>
  <si>
    <t>Нефрология</t>
  </si>
  <si>
    <t>Гематология</t>
  </si>
  <si>
    <t>Аллергология и иммунология</t>
  </si>
  <si>
    <t>Педиатрия</t>
  </si>
  <si>
    <t>Терапия</t>
  </si>
  <si>
    <t>Неонатология</t>
  </si>
  <si>
    <t>Травматология и ортопедия (травматологические койки)</t>
  </si>
  <si>
    <t>Травматология и ортопедия (ортопедические койки)</t>
  </si>
  <si>
    <t>Нейрохирургия</t>
  </si>
  <si>
    <t>Хирургия (комбустиология)</t>
  </si>
  <si>
    <t>Челюстно - лицевая хирургия, стоматология</t>
  </si>
  <si>
    <t>Торакальная хирургия</t>
  </si>
  <si>
    <t>Колопроктология</t>
  </si>
  <si>
    <t>Сердечно-сосудистая хирургия (кардиохирургические койки)</t>
  </si>
  <si>
    <t>Онкология, радиология и радиотерапия</t>
  </si>
  <si>
    <t>Акушерство и гинекология</t>
  </si>
  <si>
    <t>Оториноларингология</t>
  </si>
  <si>
    <t>Офтальмология</t>
  </si>
  <si>
    <t>Неврология</t>
  </si>
  <si>
    <t>Дерматовенерология (дерматологические койки)</t>
  </si>
  <si>
    <t>Инфекционные болезни</t>
  </si>
  <si>
    <t>Акушерское дело (койки для беременных и рожениц)</t>
  </si>
  <si>
    <t>Акушерское дело (койки патологии беременности, койки сестринского ухода)</t>
  </si>
  <si>
    <t>Медицинская реабилитация</t>
  </si>
  <si>
    <t>Всего по ТПОМС</t>
  </si>
  <si>
    <t>Хирургия</t>
  </si>
  <si>
    <t>Урология</t>
  </si>
  <si>
    <t>Травматология и ортопедия</t>
  </si>
  <si>
    <t>Онкология</t>
  </si>
  <si>
    <t>Дерматология</t>
  </si>
  <si>
    <t>Психиатрия</t>
  </si>
  <si>
    <t>Фтизиатрия</t>
  </si>
  <si>
    <t>Венерология</t>
  </si>
  <si>
    <t>Всего по базовой программе ОМС</t>
  </si>
  <si>
    <t>Всего по профилям не входящим в базовую программу ОМС</t>
  </si>
  <si>
    <t>Сердечно-сосудистая хирургия</t>
  </si>
  <si>
    <t>Скорая медицинская помощь (вызовы)</t>
  </si>
  <si>
    <t>в т.ч. по профилям не входящим в базовую программу ОМС</t>
  </si>
  <si>
    <t>ИТОГО по медицинской организации</t>
  </si>
  <si>
    <t>Сердечно-сосудистая хирургия (койки сосудистой хирургии)</t>
  </si>
  <si>
    <t xml:space="preserve">Хирургия </t>
  </si>
  <si>
    <t xml:space="preserve">Урология </t>
  </si>
  <si>
    <t>Неврологические для больных с острым нарушением мозгового кровообращения</t>
  </si>
  <si>
    <t>Токсикология</t>
  </si>
  <si>
    <t>Гериатрия</t>
  </si>
  <si>
    <t>Челюстно-лицевая хирургия, стоматология</t>
  </si>
  <si>
    <t>Логопедия</t>
  </si>
  <si>
    <t>Психология</t>
  </si>
  <si>
    <t>Профпатология</t>
  </si>
  <si>
    <t>МГК</t>
  </si>
  <si>
    <t>Итого ВМП</t>
  </si>
  <si>
    <t>Виды и условия оказания медицинской помощи</t>
  </si>
  <si>
    <t>по неотложной медицинской помощи</t>
  </si>
  <si>
    <t>в связи с заболеваниями</t>
  </si>
  <si>
    <t>Медицинская помощь в амбулаторных условиях, в том числе:</t>
  </si>
  <si>
    <t>Кариологические для больных с острым инфарктом миокарда</t>
  </si>
  <si>
    <t>Медицинская помощь в условиях дневных стационаров</t>
  </si>
  <si>
    <t>Урология (детская урология-андрология)</t>
  </si>
  <si>
    <t>Хирургия (абдоминальная, трансплантация, органов и (или) тканей, костного мозга, пластическая хирургия)</t>
  </si>
  <si>
    <t>ГУЗ ""</t>
  </si>
  <si>
    <t>ГУЗ «Липецкая городская больница скорой медицинской помощи № 1»</t>
  </si>
  <si>
    <t>ГУЗ «Липецкая городская больница № 3 «Свободный Сокол»</t>
  </si>
  <si>
    <t>ГУЗ «Липецкая городская детская больница»</t>
  </si>
  <si>
    <t>ГУЗ «Липецкий городской родильный дом»</t>
  </si>
  <si>
    <t>ГУЗ «Липецкая городская поликлиника № 1»</t>
  </si>
  <si>
    <t>ГУЗ «Липецкая городская поликлиника № 2»</t>
  </si>
  <si>
    <t>ГУЗ «Липецкая городская поликлиника № 4»</t>
  </si>
  <si>
    <t>ГУЗ «Липецкая городская поликлиника № 5»</t>
  </si>
  <si>
    <t>ГУЗ «Липецкая городская поликлиника № 7»</t>
  </si>
  <si>
    <t>ГУЗ «Липецкая городская поликлиника № 9»</t>
  </si>
  <si>
    <t>ГАУЗ «Липецкая городская стоматологическая поликлиника № 1»</t>
  </si>
  <si>
    <t>ГАУЗ «Липецкая городская стоматологическая поликлиника № 2»</t>
  </si>
  <si>
    <t>ГУЗ «Липецкая городская детская стоматологическая поликлиника»</t>
  </si>
  <si>
    <t>Патолого-анатомическая служба</t>
  </si>
  <si>
    <t>по разработке ТП ОМС от 25.12.2018 № 113</t>
  </si>
  <si>
    <t xml:space="preserve"> БЕСПЛАТНОЙ МЕДИЦИНСКОЙ ПОМОЩИ НА 2019 ГОД</t>
  </si>
  <si>
    <t xml:space="preserve">протоколом комиссии </t>
  </si>
  <si>
    <t>ГУЗ «Липецкая городская больница № 4 «Липецк-Мед»</t>
  </si>
  <si>
    <t>Психотерапия</t>
  </si>
  <si>
    <t>по разработке ТП ОМС от 20.03.2019 № 116</t>
  </si>
  <si>
    <t>* в т.ч.диспансеризация</t>
  </si>
  <si>
    <t>** в т.ч.проф.мед.осмотры</t>
  </si>
  <si>
    <t>*** в том числе ВМП в стационаре</t>
  </si>
  <si>
    <t xml:space="preserve"> с профилактическими и иными целями *,**</t>
  </si>
  <si>
    <t>Специализированная медицинская помощь в стационарных условиях ***</t>
  </si>
  <si>
    <t>по разработке ТП ОМС от 29.05.2019 № 119</t>
  </si>
  <si>
    <t>по разработке ТП ОМС от 20.06.2019 № 120</t>
  </si>
  <si>
    <t>по разработке ТП ОМС от 27.06.2019 № 121</t>
  </si>
  <si>
    <t>по разработке ТП ОМС от 19.07.2019 №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</si>
</sst>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0.0"/>
    <numFmt numFmtId="166" formatCode="_-* #,##0.0\ _₽_-;\-* #,##0.0\ _₽_-;_-* &quot;-&quot;??\ _₽_-;_-@_-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2" applyNumberFormat="0" applyAlignment="0" applyProtection="0"/>
    <xf numFmtId="0" fontId="16" fillId="7" borderId="13" applyNumberFormat="0" applyAlignment="0" applyProtection="0"/>
    <xf numFmtId="0" fontId="17" fillId="7" borderId="12" applyNumberFormat="0" applyAlignment="0" applyProtection="0"/>
    <xf numFmtId="0" fontId="18" fillId="0" borderId="14" applyNumberFormat="0" applyFill="0" applyAlignment="0" applyProtection="0"/>
    <xf numFmtId="0" fontId="19" fillId="8" borderId="15" applyNumberFormat="0" applyAlignment="0" applyProtection="0"/>
    <xf numFmtId="0" fontId="20" fillId="0" borderId="0" applyNumberFormat="0" applyFill="0" applyBorder="0" applyAlignment="0" applyProtection="0"/>
    <xf numFmtId="0" fontId="7" fillId="9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  <xf numFmtId="43" fontId="7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1" applyFont="1" applyFill="1" applyAlignment="1">
      <alignment vertical="center" wrapText="1"/>
    </xf>
    <xf numFmtId="3" fontId="2" fillId="0" borderId="0" xfId="1" applyNumberFormat="1" applyFont="1" applyFill="1" applyAlignment="1">
      <alignment vertical="center" wrapText="1"/>
    </xf>
    <xf numFmtId="0" fontId="5" fillId="0" borderId="0" xfId="1" applyFont="1" applyFill="1" applyAlignment="1">
      <alignment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left" vertical="center" wrapText="1"/>
    </xf>
    <xf numFmtId="164" fontId="3" fillId="0" borderId="6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4" fontId="4" fillId="2" borderId="6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horizontal="left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3" fontId="4" fillId="0" borderId="8" xfId="1" applyNumberFormat="1" applyFont="1" applyFill="1" applyBorder="1" applyAlignment="1">
      <alignment horizontal="center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 wrapText="1"/>
    </xf>
    <xf numFmtId="165" fontId="2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164" fontId="3" fillId="34" borderId="1" xfId="1" applyNumberFormat="1" applyFont="1" applyFill="1" applyBorder="1" applyAlignment="1">
      <alignment horizontal="center" vertical="center" wrapText="1"/>
    </xf>
    <xf numFmtId="0" fontId="3" fillId="34" borderId="1" xfId="1" applyFont="1" applyFill="1" applyBorder="1" applyAlignment="1">
      <alignment vertical="center" wrapText="1"/>
    </xf>
    <xf numFmtId="0" fontId="2" fillId="34" borderId="1" xfId="1" applyFont="1" applyFill="1" applyBorder="1" applyAlignment="1">
      <alignment vertical="center" wrapText="1"/>
    </xf>
    <xf numFmtId="3" fontId="2" fillId="34" borderId="1" xfId="1" applyNumberFormat="1" applyFont="1" applyFill="1" applyBorder="1" applyAlignment="1">
      <alignment horizontal="center" vertical="center" wrapText="1"/>
    </xf>
    <xf numFmtId="164" fontId="2" fillId="34" borderId="1" xfId="1" applyNumberFormat="1" applyFont="1" applyFill="1" applyBorder="1" applyAlignment="1">
      <alignment horizontal="center" vertical="center" wrapText="1"/>
    </xf>
    <xf numFmtId="0" fontId="3" fillId="34" borderId="1" xfId="1" applyFont="1" applyFill="1" applyBorder="1" applyAlignment="1">
      <alignment horizontal="left" vertical="center" wrapText="1"/>
    </xf>
    <xf numFmtId="3" fontId="3" fillId="34" borderId="1" xfId="1" applyNumberFormat="1" applyFont="1" applyFill="1" applyBorder="1" applyAlignment="1">
      <alignment horizontal="center" vertical="center" wrapText="1"/>
    </xf>
    <xf numFmtId="0" fontId="2" fillId="34" borderId="1" xfId="0" applyFont="1" applyFill="1" applyBorder="1" applyAlignment="1">
      <alignment wrapText="1"/>
    </xf>
    <xf numFmtId="0" fontId="4" fillId="34" borderId="1" xfId="0" applyFont="1" applyFill="1" applyBorder="1" applyAlignment="1">
      <alignment wrapText="1"/>
    </xf>
    <xf numFmtId="3" fontId="4" fillId="34" borderId="1" xfId="1" applyNumberFormat="1" applyFont="1" applyFill="1" applyBorder="1" applyAlignment="1">
      <alignment horizontal="center" vertical="center" wrapText="1"/>
    </xf>
    <xf numFmtId="164" fontId="4" fillId="34" borderId="1" xfId="1" applyNumberFormat="1" applyFont="1" applyFill="1" applyBorder="1" applyAlignment="1">
      <alignment horizontal="center" vertical="center" wrapText="1"/>
    </xf>
    <xf numFmtId="0" fontId="4" fillId="34" borderId="1" xfId="1" applyFont="1" applyFill="1" applyBorder="1" applyAlignment="1">
      <alignment horizontal="left" vertical="center" wrapText="1"/>
    </xf>
    <xf numFmtId="0" fontId="2" fillId="34" borderId="1" xfId="1" applyFont="1" applyFill="1" applyBorder="1" applyAlignment="1">
      <alignment horizontal="center" vertical="center" wrapText="1"/>
    </xf>
    <xf numFmtId="0" fontId="4" fillId="34" borderId="5" xfId="0" applyFont="1" applyFill="1" applyBorder="1" applyAlignment="1">
      <alignment wrapText="1"/>
    </xf>
    <xf numFmtId="3" fontId="2" fillId="34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3" fontId="24" fillId="34" borderId="1" xfId="0" applyNumberFormat="1" applyFont="1" applyFill="1" applyBorder="1" applyAlignment="1">
      <alignment horizontal="center" vertical="center" wrapText="1"/>
    </xf>
    <xf numFmtId="165" fontId="24" fillId="34" borderId="1" xfId="0" applyNumberFormat="1" applyFont="1" applyFill="1" applyBorder="1" applyAlignment="1">
      <alignment horizontal="center" vertical="center" wrapText="1"/>
    </xf>
    <xf numFmtId="3" fontId="4" fillId="34" borderId="1" xfId="1" applyNumberFormat="1" applyFont="1" applyFill="1" applyBorder="1" applyAlignment="1">
      <alignment horizontal="left" vertical="center" wrapText="1"/>
    </xf>
    <xf numFmtId="0" fontId="6" fillId="34" borderId="1" xfId="1" applyFont="1" applyFill="1" applyBorder="1" applyAlignment="1">
      <alignment vertical="center" wrapText="1"/>
    </xf>
    <xf numFmtId="164" fontId="6" fillId="34" borderId="1" xfId="1" applyNumberFormat="1" applyFont="1" applyFill="1" applyBorder="1" applyAlignment="1">
      <alignment horizontal="center" vertical="center" wrapText="1"/>
    </xf>
    <xf numFmtId="0" fontId="2" fillId="34" borderId="1" xfId="1" applyFont="1" applyFill="1" applyBorder="1" applyAlignment="1">
      <alignment horizontal="left" vertical="center" wrapText="1"/>
    </xf>
    <xf numFmtId="4" fontId="4" fillId="34" borderId="1" xfId="1" applyNumberFormat="1" applyFont="1" applyFill="1" applyBorder="1" applyAlignment="1">
      <alignment horizontal="center" vertical="center" wrapText="1"/>
    </xf>
    <xf numFmtId="3" fontId="5" fillId="34" borderId="1" xfId="1" applyNumberFormat="1" applyFont="1" applyFill="1" applyBorder="1" applyAlignment="1">
      <alignment horizontal="center" vertical="center" wrapText="1"/>
    </xf>
    <xf numFmtId="164" fontId="5" fillId="34" borderId="1" xfId="1" applyNumberFormat="1" applyFont="1" applyFill="1" applyBorder="1" applyAlignment="1">
      <alignment horizontal="center" vertical="center" wrapText="1"/>
    </xf>
    <xf numFmtId="0" fontId="2" fillId="34" borderId="0" xfId="1" applyFont="1" applyFill="1" applyAlignment="1">
      <alignment vertical="center" wrapText="1"/>
    </xf>
    <xf numFmtId="3" fontId="2" fillId="34" borderId="0" xfId="1" applyNumberFormat="1" applyFont="1" applyFill="1" applyAlignment="1">
      <alignment vertical="center" wrapText="1"/>
    </xf>
    <xf numFmtId="164" fontId="2" fillId="0" borderId="0" xfId="1" applyNumberFormat="1" applyFont="1" applyFill="1" applyAlignment="1">
      <alignment vertical="center" wrapText="1"/>
    </xf>
    <xf numFmtId="0" fontId="6" fillId="0" borderId="18" xfId="1" applyFont="1" applyFill="1" applyBorder="1" applyAlignment="1">
      <alignment vertical="center" wrapText="1"/>
    </xf>
    <xf numFmtId="0" fontId="6" fillId="34" borderId="18" xfId="1" applyFont="1" applyFill="1" applyBorder="1" applyAlignment="1">
      <alignment vertical="center" wrapText="1"/>
    </xf>
    <xf numFmtId="0" fontId="3" fillId="0" borderId="18" xfId="1" applyFont="1" applyFill="1" applyBorder="1" applyAlignment="1">
      <alignment vertical="center" wrapText="1"/>
    </xf>
    <xf numFmtId="0" fontId="3" fillId="34" borderId="18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34" borderId="1" xfId="1" applyFont="1" applyFill="1" applyBorder="1" applyAlignment="1">
      <alignment horizontal="center" vertical="center" wrapText="1"/>
    </xf>
    <xf numFmtId="166" fontId="2" fillId="0" borderId="0" xfId="43" applyNumberFormat="1" applyFont="1" applyFill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34" borderId="1" xfId="1" applyFont="1" applyFill="1" applyBorder="1" applyAlignment="1">
      <alignment horizontal="center" vertical="center" wrapText="1"/>
    </xf>
    <xf numFmtId="0" fontId="25" fillId="0" borderId="0" xfId="1" applyFont="1" applyFill="1" applyAlignment="1">
      <alignment vertical="center" wrapText="1"/>
    </xf>
    <xf numFmtId="0" fontId="25" fillId="34" borderId="1" xfId="1" applyFont="1" applyFill="1" applyBorder="1" applyAlignment="1">
      <alignment vertical="center" wrapText="1"/>
    </xf>
    <xf numFmtId="3" fontId="25" fillId="34" borderId="1" xfId="1" applyNumberFormat="1" applyFont="1" applyFill="1" applyBorder="1" applyAlignment="1">
      <alignment horizontal="center" vertical="center" wrapText="1"/>
    </xf>
    <xf numFmtId="164" fontId="25" fillId="34" borderId="1" xfId="1" applyNumberFormat="1" applyFont="1" applyFill="1" applyBorder="1" applyAlignment="1">
      <alignment horizontal="center" vertical="center" wrapText="1"/>
    </xf>
    <xf numFmtId="0" fontId="25" fillId="34" borderId="1" xfId="1" applyFont="1" applyFill="1" applyBorder="1" applyAlignment="1">
      <alignment horizontal="left" vertical="center" wrapText="1"/>
    </xf>
    <xf numFmtId="3" fontId="26" fillId="34" borderId="1" xfId="1" applyNumberFormat="1" applyFont="1" applyFill="1" applyBorder="1" applyAlignment="1">
      <alignment horizontal="center" vertical="center" wrapText="1"/>
    </xf>
    <xf numFmtId="164" fontId="26" fillId="34" borderId="1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3" fontId="2" fillId="0" borderId="0" xfId="1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3" fontId="3" fillId="0" borderId="0" xfId="1" applyNumberFormat="1" applyFont="1" applyFill="1" applyAlignment="1">
      <alignment horizontal="center" vertical="center" wrapText="1"/>
    </xf>
    <xf numFmtId="0" fontId="25" fillId="0" borderId="0" xfId="0" applyFont="1" applyFill="1" applyAlignment="1">
      <alignment horizontal="right" vertical="center" wrapText="1"/>
    </xf>
    <xf numFmtId="0" fontId="3" fillId="34" borderId="1" xfId="1" applyFont="1" applyFill="1" applyBorder="1" applyAlignment="1">
      <alignment horizontal="center" vertical="center" wrapText="1"/>
    </xf>
    <xf numFmtId="0" fontId="5" fillId="34" borderId="1" xfId="1" applyFont="1" applyFill="1" applyBorder="1" applyAlignment="1">
      <alignment horizontal="left" vertical="center" wrapText="1"/>
    </xf>
  </cellXfs>
  <cellStyles count="44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43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241"/>
  <sheetViews>
    <sheetView topLeftCell="A190" zoomScaleSheetLayoutView="100" workbookViewId="0">
      <selection activeCell="A111"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6" width="9.140625" style="1"/>
    <col min="7" max="7" width="13.85546875" style="1" customWidth="1"/>
    <col min="8" max="16384" width="9.140625" style="1"/>
  </cols>
  <sheetData>
    <row r="1" spans="1:3" x14ac:dyDescent="0.25">
      <c r="A1" s="108" t="s">
        <v>0</v>
      </c>
      <c r="B1" s="108"/>
      <c r="C1" s="108"/>
    </row>
    <row r="2" spans="1:3" x14ac:dyDescent="0.25">
      <c r="A2" s="108" t="s">
        <v>1</v>
      </c>
      <c r="B2" s="108"/>
      <c r="C2" s="108"/>
    </row>
    <row r="3" spans="1:3" x14ac:dyDescent="0.25">
      <c r="A3" s="108" t="s">
        <v>86</v>
      </c>
      <c r="B3" s="108"/>
      <c r="C3" s="108"/>
    </row>
    <row r="4" spans="1:3" x14ac:dyDescent="0.25">
      <c r="A4" s="107" t="s">
        <v>2</v>
      </c>
      <c r="B4" s="107"/>
      <c r="C4" s="107"/>
    </row>
    <row r="5" spans="1:3" x14ac:dyDescent="0.25">
      <c r="A5" s="109" t="s">
        <v>71</v>
      </c>
      <c r="B5" s="109"/>
      <c r="C5" s="109"/>
    </row>
    <row r="6" spans="1:3" x14ac:dyDescent="0.25">
      <c r="A6" s="107" t="s">
        <v>3</v>
      </c>
      <c r="B6" s="107"/>
      <c r="C6" s="107"/>
    </row>
    <row r="7" spans="1:3" x14ac:dyDescent="0.25">
      <c r="A7" s="107" t="s">
        <v>4</v>
      </c>
      <c r="B7" s="107"/>
      <c r="C7" s="107"/>
    </row>
    <row r="8" spans="1:3" x14ac:dyDescent="0.25">
      <c r="A8" s="107" t="s">
        <v>87</v>
      </c>
      <c r="B8" s="107"/>
      <c r="C8" s="107"/>
    </row>
    <row r="9" spans="1:3" ht="15.75" thickBot="1" x14ac:dyDescent="0.3"/>
    <row r="10" spans="1:3" ht="90" x14ac:dyDescent="0.25">
      <c r="A10" s="11" t="s">
        <v>63</v>
      </c>
      <c r="B10" s="12" t="s">
        <v>5</v>
      </c>
      <c r="C10" s="13" t="s">
        <v>6</v>
      </c>
    </row>
    <row r="11" spans="1:3" x14ac:dyDescent="0.25">
      <c r="A11" s="14">
        <v>1</v>
      </c>
      <c r="B11" s="5">
        <v>2</v>
      </c>
      <c r="C11" s="15">
        <v>3</v>
      </c>
    </row>
    <row r="12" spans="1:3" x14ac:dyDescent="0.25">
      <c r="A12" s="98" t="s">
        <v>96</v>
      </c>
      <c r="B12" s="99"/>
      <c r="C12" s="100"/>
    </row>
    <row r="13" spans="1:3" x14ac:dyDescent="0.25">
      <c r="A13" s="16" t="s">
        <v>7</v>
      </c>
      <c r="B13" s="4">
        <f>ГБ1!B13++ГБ3!B13+ГБ4!B13+ГДБ!B13+ГРД!B13+ГП1!B13+ГП2!B13+ГП4!B13+ГП5!B13+ГП7!B13+ГП9!B13+СП1!B13+СП2!B13+ДСП!B13</f>
        <v>4148</v>
      </c>
      <c r="C13" s="37">
        <f>ГБ1!C13++ГБ3!C13+ГБ4!C13+ГДБ!C13+ГРД!C13+ГП1!C13+ГП2!C13+ГП4!C13+ГП5!C13+ГП7!C13+ГП9!C13+СП1!C13+СП2!C13+ДСП!C13</f>
        <v>87898.1</v>
      </c>
    </row>
    <row r="14" spans="1:3" x14ac:dyDescent="0.25">
      <c r="A14" s="16" t="s">
        <v>67</v>
      </c>
      <c r="B14" s="4">
        <f>ГБ1!B14++ГБ3!B14+ГБ4!B14+ГДБ!B14+ГРД!B14+ГП1!B14+ГП2!B14+ГП4!B14+ГП5!B14+ГП7!B14+ГП9!B14+СП1!B14+СП2!B14+ДСП!B14</f>
        <v>1370</v>
      </c>
      <c r="C14" s="37">
        <f>ГБ1!C14++ГБ3!C14+ГБ4!C14+ГДБ!C14+ГРД!C14+ГП1!C14+ГП2!C14+ГП4!C14+ГП5!C14+ГП7!C14+ГП9!C14+СП1!C14+СП2!C14+ДСП!C14</f>
        <v>137499.20000000001</v>
      </c>
    </row>
    <row r="15" spans="1:3" x14ac:dyDescent="0.25">
      <c r="A15" s="16" t="s">
        <v>8</v>
      </c>
      <c r="B15" s="4">
        <f>ГБ1!B15++ГБ3!B15+ГБ4!B15+ГДБ!B15+ГРД!B15+ГП1!B15+ГП2!B15+ГП4!B15+ГП5!B15+ГП7!B15+ГП9!B15+СП1!B15+СП2!B15+ДСП!B15</f>
        <v>0</v>
      </c>
      <c r="C15" s="37">
        <f>ГБ1!C15++ГБ3!C15+ГБ4!C15+ГДБ!C15+ГРД!C15+ГП1!C15+ГП2!C15+ГП4!C15+ГП5!C15+ГП7!C15+ГП9!C15+СП1!C15+СП2!C15+ДСП!C15</f>
        <v>0</v>
      </c>
    </row>
    <row r="16" spans="1:3" x14ac:dyDescent="0.25">
      <c r="A16" s="16" t="s">
        <v>56</v>
      </c>
      <c r="B16" s="4">
        <f>ГБ1!B16++ГБ3!B16+ГБ4!B16+ГДБ!B16+ГРД!B16+ГП1!B16+ГП2!B16+ГП4!B16+ГП5!B16+ГП7!B16+ГП9!B16+СП1!B16+СП2!B16+ДСП!B16</f>
        <v>497</v>
      </c>
      <c r="C16" s="37">
        <f>ГБ1!C16++ГБ3!C16+ГБ4!C16+ГДБ!C16+ГРД!C16+ГП1!C16+ГП2!C16+ГП4!C16+ГП5!C16+ГП7!C16+ГП9!C16+СП1!C16+СП2!C16+ДСП!C16</f>
        <v>16619.099999999999</v>
      </c>
    </row>
    <row r="17" spans="1:3" x14ac:dyDescent="0.25">
      <c r="A17" s="16" t="s">
        <v>9</v>
      </c>
      <c r="B17" s="4">
        <f>ГБ1!B17++ГБ3!B17+ГБ4!B17+ГДБ!B17+ГРД!B17+ГП1!B17+ГП2!B17+ГП4!B17+ГП5!B17+ГП7!B17+ГП9!B17+СП1!B17+СП2!B17+ДСП!B17</f>
        <v>962</v>
      </c>
      <c r="C17" s="37">
        <f>ГБ1!C17++ГБ3!C17+ГБ4!C17+ГДБ!C17+ГРД!C17+ГП1!C17+ГП2!C17+ГП4!C17+ГП5!C17+ГП7!C17+ГП9!C17+СП1!C17+СП2!C17+ДСП!C17</f>
        <v>22142.3</v>
      </c>
    </row>
    <row r="18" spans="1:3" x14ac:dyDescent="0.25">
      <c r="A18" s="16" t="s">
        <v>10</v>
      </c>
      <c r="B18" s="4">
        <f>ГБ1!B18++ГБ3!B18+ГБ4!B18+ГДБ!B18+ГРД!B18+ГП1!B18+ГП2!B18+ГП4!B18+ГП5!B18+ГП7!B18+ГП9!B18+СП1!B18+СП2!B18+ДСП!B18</f>
        <v>3056</v>
      </c>
      <c r="C18" s="37">
        <f>ГБ1!C18++ГБ3!C18+ГБ4!C18+ГДБ!C18+ГРД!C18+ГП1!C18+ГП2!C18+ГП4!C18+ГП5!C18+ГП7!C18+ГП9!C18+СП1!C18+СП2!C18+ДСП!C18</f>
        <v>78396.100000000006</v>
      </c>
    </row>
    <row r="19" spans="1:3" x14ac:dyDescent="0.25">
      <c r="A19" s="16" t="s">
        <v>11</v>
      </c>
      <c r="B19" s="4">
        <f>ГБ1!B19++ГБ3!B19+ГБ4!B19+ГДБ!B19+ГРД!B19+ГП1!B19+ГП2!B19+ГП4!B19+ГП5!B19+ГП7!B19+ГП9!B19+СП1!B19+СП2!B19+ДСП!B19</f>
        <v>985</v>
      </c>
      <c r="C19" s="37">
        <f>ГБ1!C19++ГБ3!C19+ГБ4!C19+ГДБ!C19+ГРД!C19+ГП1!C19+ГП2!C19+ГП4!C19+ГП5!C19+ГП7!C19+ГП9!C19+СП1!C19+СП2!C19+ДСП!C19</f>
        <v>33369.9</v>
      </c>
    </row>
    <row r="20" spans="1:3" x14ac:dyDescent="0.25">
      <c r="A20" s="16" t="s">
        <v>12</v>
      </c>
      <c r="B20" s="4">
        <f>ГБ1!B20++ГБ3!B20+ГБ4!B20+ГДБ!B20+ГРД!B20+ГП1!B20+ГП2!B20+ГП4!B20+ГП5!B20+ГП7!B20+ГП9!B20+СП1!B20+СП2!B20+ДСП!B20</f>
        <v>152</v>
      </c>
      <c r="C20" s="37">
        <f>ГБ1!C20++ГБ3!C20+ГБ4!C20+ГДБ!C20+ГРД!C20+ГП1!C20+ГП2!C20+ГП4!C20+ГП5!C20+ГП7!C20+ГП9!C20+СП1!C20+СП2!C20+ДСП!C20</f>
        <v>9584.9</v>
      </c>
    </row>
    <row r="21" spans="1:3" x14ac:dyDescent="0.25">
      <c r="A21" s="16" t="s">
        <v>13</v>
      </c>
      <c r="B21" s="4">
        <f>ГБ1!B21++ГБ3!B21+ГБ4!B21+ГДБ!B21+ГРД!B21+ГП1!B21+ГП2!B21+ГП4!B21+ГП5!B21+ГП7!B21+ГП9!B21+СП1!B21+СП2!B21+ДСП!B21</f>
        <v>1040</v>
      </c>
      <c r="C21" s="37">
        <f>ГБ1!C21++ГБ3!C21+ГБ4!C21+ГДБ!C21+ГРД!C21+ГП1!C21+ГП2!C21+ГП4!C21+ГП5!C21+ГП7!C21+ГП9!C21+СП1!C21+СП2!C21+ДСП!C21</f>
        <v>70455.8</v>
      </c>
    </row>
    <row r="22" spans="1:3" x14ac:dyDescent="0.25">
      <c r="A22" s="16" t="s">
        <v>14</v>
      </c>
      <c r="B22" s="4">
        <f>ГБ1!B22++ГБ3!B22+ГБ4!B22+ГДБ!B22+ГРД!B22+ГП1!B22+ГП2!B22+ГП4!B22+ГП5!B22+ГП7!B22+ГП9!B22+СП1!B22+СП2!B22+ДСП!B22</f>
        <v>0</v>
      </c>
      <c r="C22" s="37">
        <f>ГБ1!C22++ГБ3!C22+ГБ4!C22+ГДБ!C22+ГРД!C22+ГП1!C22+ГП2!C22+ГП4!C22+ГП5!C22+ГП7!C22+ГП9!C22+СП1!C22+СП2!C22+ДСП!C22</f>
        <v>0</v>
      </c>
    </row>
    <row r="23" spans="1:3" x14ac:dyDescent="0.25">
      <c r="A23" s="16" t="s">
        <v>15</v>
      </c>
      <c r="B23" s="4">
        <f>ГБ1!B23++ГБ3!B23+ГБ4!B23+ГДБ!B23+ГРД!B23+ГП1!B23+ГП2!B23+ГП4!B23+ГП5!B23+ГП7!B23+ГП9!B23+СП1!B23+СП2!B23+ДСП!B23</f>
        <v>2067</v>
      </c>
      <c r="C23" s="37">
        <f>ГБ1!C23++ГБ3!C23+ГБ4!C23+ГДБ!C23+ГРД!C23+ГП1!C23+ГП2!C23+ГП4!C23+ГП5!C23+ГП7!C23+ГП9!C23+СП1!C23+СП2!C23+ДСП!C23</f>
        <v>46492.4</v>
      </c>
    </row>
    <row r="24" spans="1:3" x14ac:dyDescent="0.25">
      <c r="A24" s="16" t="s">
        <v>16</v>
      </c>
      <c r="B24" s="4">
        <f>ГБ1!B24++ГБ3!B24+ГБ4!B24+ГДБ!B24+ГРД!B24+ГП1!B24+ГП2!B24+ГП4!B24+ГП5!B24+ГП7!B24+ГП9!B24+СП1!B24+СП2!B24+ДСП!B24</f>
        <v>0</v>
      </c>
      <c r="C24" s="37">
        <f>ГБ1!C24++ГБ3!C24+ГБ4!C24+ГДБ!C24+ГРД!C24+ГП1!C24+ГП2!C24+ГП4!C24+ГП5!C24+ГП7!C24+ГП9!C24+СП1!C24+СП2!C24+ДСП!C24</f>
        <v>0</v>
      </c>
    </row>
    <row r="25" spans="1:3" x14ac:dyDescent="0.25">
      <c r="A25" s="16" t="s">
        <v>17</v>
      </c>
      <c r="B25" s="4">
        <f>ГБ1!B25++ГБ3!B25+ГБ4!B25+ГДБ!B25+ГРД!B25+ГП1!B25+ГП2!B25+ГП4!B25+ГП5!B25+ГП7!B25+ГП9!B25+СП1!B25+СП2!B25+ДСП!B25</f>
        <v>0</v>
      </c>
      <c r="C25" s="37">
        <f>ГБ1!C25++ГБ3!C25+ГБ4!C25+ГДБ!C25+ГРД!C25+ГП1!C25+ГП2!C25+ГП4!C25+ГП5!C25+ГП7!C25+ГП9!C25+СП1!C25+СП2!C25+ДСП!C25</f>
        <v>0</v>
      </c>
    </row>
    <row r="26" spans="1:3" x14ac:dyDescent="0.25">
      <c r="A26" s="16" t="s">
        <v>18</v>
      </c>
      <c r="B26" s="4">
        <f>ГБ1!B26++ГБ3!B26+ГБ4!B26+ГДБ!B26+ГРД!B26+ГП1!B26+ГП2!B26+ГП4!B26+ГП5!B26+ГП7!B26+ГП9!B26+СП1!B26+СП2!B26+ДСП!B26</f>
        <v>2655</v>
      </c>
      <c r="C26" s="37">
        <f>ГБ1!C26++ГБ3!C26+ГБ4!C26+ГДБ!C26+ГРД!C26+ГП1!C26+ГП2!C26+ГП4!C26+ГП5!C26+ГП7!C26+ГП9!C26+СП1!C26+СП2!C26+ДСП!C26</f>
        <v>80034.599999999991</v>
      </c>
    </row>
    <row r="27" spans="1:3" x14ac:dyDescent="0.25">
      <c r="A27" s="16" t="s">
        <v>19</v>
      </c>
      <c r="B27" s="4">
        <f>ГБ1!B27++ГБ3!B27+ГБ4!B27+ГДБ!B27+ГРД!B27+ГП1!B27+ГП2!B27+ГП4!B27+ГП5!B27+ГП7!B27+ГП9!B27+СП1!B27+СП2!B27+ДСП!B27</f>
        <v>717</v>
      </c>
      <c r="C27" s="37">
        <f>ГБ1!C27++ГБ3!C27+ГБ4!C27+ГДБ!C27+ГРД!C27+ГП1!C27+ГП2!C27+ГП4!C27+ГП5!C27+ГП7!C27+ГП9!C27+СП1!C27+СП2!C27+ДСП!C27</f>
        <v>18420.599999999999</v>
      </c>
    </row>
    <row r="28" spans="1:3" x14ac:dyDescent="0.25">
      <c r="A28" s="16" t="s">
        <v>53</v>
      </c>
      <c r="B28" s="4">
        <f>ГБ1!B28++ГБ3!B28+ГБ4!B28+ГДБ!B28+ГРД!B28+ГП1!B28+ГП2!B28+ГП4!B28+ГП5!B28+ГП7!B28+ГП9!B28+СП1!B28+СП2!B28+ДСП!B28</f>
        <v>2209</v>
      </c>
      <c r="C28" s="37">
        <f>ГБ1!C28++ГБ3!C28+ГБ4!C28+ГДБ!C28+ГРД!C28+ГП1!C28+ГП2!C28+ГП4!C28+ГП5!C28+ГП7!C28+ГП9!C28+СП1!C28+СП2!C28+ДСП!C28</f>
        <v>59224.5</v>
      </c>
    </row>
    <row r="29" spans="1:3" x14ac:dyDescent="0.25">
      <c r="A29" s="16" t="s">
        <v>20</v>
      </c>
      <c r="B29" s="4">
        <f>ГБ1!B29++ГБ3!B29+ГБ4!B29+ГДБ!B29+ГРД!B29+ГП1!B29+ГП2!B29+ГП4!B29+ГП5!B29+ГП7!B29+ГП9!B29+СП1!B29+СП2!B29+ДСП!B29</f>
        <v>2040</v>
      </c>
      <c r="C29" s="37">
        <f>ГБ1!C29++ГБ3!C29+ГБ4!C29+ГДБ!C29+ГРД!C29+ГП1!C29+ГП2!C29+ГП4!C29+ГП5!C29+ГП7!C29+ГП9!C29+СП1!C29+СП2!C29+ДСП!C29</f>
        <v>56290.400000000001</v>
      </c>
    </row>
    <row r="30" spans="1:3" x14ac:dyDescent="0.25">
      <c r="A30" s="16" t="s">
        <v>21</v>
      </c>
      <c r="B30" s="4">
        <f>ГБ1!B30++ГБ3!B30+ГБ4!B30+ГДБ!B30+ГРД!B30+ГП1!B30+ГП2!B30+ГП4!B30+ГП5!B30+ГП7!B30+ГП9!B30+СП1!B30+СП2!B30+ДСП!B30</f>
        <v>724</v>
      </c>
      <c r="C30" s="37">
        <f>ГБ1!C30++ГБ3!C30+ГБ4!C30+ГДБ!C30+ГРД!C30+ГП1!C30+ГП2!C30+ГП4!C30+ГП5!C30+ГП7!C30+ГП9!C30+СП1!C30+СП2!C30+ДСП!C30</f>
        <v>71291.8</v>
      </c>
    </row>
    <row r="31" spans="1:3" x14ac:dyDescent="0.25">
      <c r="A31" s="16" t="s">
        <v>22</v>
      </c>
      <c r="B31" s="4">
        <f>ГБ1!B31++ГБ3!B31+ГБ4!B31+ГДБ!B31+ГРД!B31+ГП1!B31+ГП2!B31+ГП4!B31+ГП5!B31+ГП7!B31+ГП9!B31+СП1!B31+СП2!B31+ДСП!B31</f>
        <v>1366</v>
      </c>
      <c r="C31" s="37">
        <f>ГБ1!C31++ГБ3!C31+ГБ4!C31+ГДБ!C31+ГРД!C31+ГП1!C31+ГП2!C31+ГП4!C31+ГП5!C31+ГП7!C31+ГП9!C31+СП1!C31+СП2!C31+ДСП!C31</f>
        <v>37200</v>
      </c>
    </row>
    <row r="32" spans="1:3" x14ac:dyDescent="0.25">
      <c r="A32" s="16" t="s">
        <v>23</v>
      </c>
      <c r="B32" s="4">
        <f>ГБ1!B32++ГБ3!B32+ГБ4!B32+ГДБ!B32+ГРД!B32+ГП1!B32+ГП2!B32+ГП4!B32+ГП5!B32+ГП7!B32+ГП9!B32+СП1!B32+СП2!B32+ДСП!B32</f>
        <v>0</v>
      </c>
      <c r="C32" s="37">
        <f>ГБ1!C32++ГБ3!C32+ГБ4!C32+ГДБ!C32+ГРД!C32+ГП1!C32+ГП2!C32+ГП4!C32+ГП5!C32+ГП7!C32+ГП9!C32+СП1!C32+СП2!C32+ДСП!C32</f>
        <v>0</v>
      </c>
    </row>
    <row r="33" spans="1:3" x14ac:dyDescent="0.25">
      <c r="A33" s="16" t="s">
        <v>24</v>
      </c>
      <c r="B33" s="4">
        <f>ГБ1!B33++ГБ3!B33+ГБ4!B33+ГДБ!B33+ГРД!B33+ГП1!B33+ГП2!B33+ГП4!B33+ГП5!B33+ГП7!B33+ГП9!B33+СП1!B33+СП2!B33+ДСП!B33</f>
        <v>0</v>
      </c>
      <c r="C33" s="37">
        <f>ГБ1!C33++ГБ3!C33+ГБ4!C33+ГДБ!C33+ГРД!C33+ГП1!C33+ГП2!C33+ГП4!C33+ГП5!C33+ГП7!C33+ГП9!C33+СП1!C33+СП2!C33+ДСП!C33</f>
        <v>0</v>
      </c>
    </row>
    <row r="34" spans="1:3" x14ac:dyDescent="0.25">
      <c r="A34" s="16" t="s">
        <v>25</v>
      </c>
      <c r="B34" s="4">
        <f>ГБ1!B34++ГБ3!B34+ГБ4!B34+ГДБ!B34+ГРД!B34+ГП1!B34+ГП2!B34+ГП4!B34+ГП5!B34+ГП7!B34+ГП9!B34+СП1!B34+СП2!B34+ДСП!B34</f>
        <v>0</v>
      </c>
      <c r="C34" s="37">
        <f>ГБ1!C34++ГБ3!C34+ГБ4!C34+ГДБ!C34+ГРД!C34+ГП1!C34+ГП2!C34+ГП4!C34+ГП5!C34+ГП7!C34+ГП9!C34+СП1!C34+СП2!C34+ДСП!C34</f>
        <v>0</v>
      </c>
    </row>
    <row r="35" spans="1:3" x14ac:dyDescent="0.25">
      <c r="A35" s="16" t="s">
        <v>51</v>
      </c>
      <c r="B35" s="4">
        <f>ГБ1!B35++ГБ3!B35+ГБ4!B35+ГДБ!B35+ГРД!B35+ГП1!B35+ГП2!B35+ГП4!B35+ГП5!B35+ГП7!B35+ГП9!B35+СП1!B35+СП2!B35+ДСП!B35</f>
        <v>0</v>
      </c>
      <c r="C35" s="37">
        <f>ГБ1!C35++ГБ3!C35+ГБ4!C35+ГДБ!C35+ГРД!C35+ГП1!C35+ГП2!C35+ГП4!C35+ГП5!C35+ГП7!C35+ГП9!C35+СП1!C35+СП2!C35+ДСП!C35</f>
        <v>0</v>
      </c>
    </row>
    <row r="36" spans="1:3" x14ac:dyDescent="0.25">
      <c r="A36" s="16" t="s">
        <v>52</v>
      </c>
      <c r="B36" s="4">
        <f>ГБ1!B36++ГБ3!B36+ГБ4!B36+ГДБ!B36+ГРД!B36+ГП1!B36+ГП2!B36+ГП4!B36+ГП5!B36+ГП7!B36+ГП9!B36+СП1!B36+СП2!B36+ДСП!B36</f>
        <v>8311</v>
      </c>
      <c r="C36" s="37">
        <f>ГБ1!C36++ГБ3!C36+ГБ4!C36+ГДБ!C36+ГРД!C36+ГП1!C36+ГП2!C36+ГП4!C36+ГП5!C36+ГП7!C36+ГП9!C36+СП1!C36+СП2!C36+ДСП!C36</f>
        <v>214779.3</v>
      </c>
    </row>
    <row r="37" spans="1:3" x14ac:dyDescent="0.25">
      <c r="A37" s="16" t="s">
        <v>26</v>
      </c>
      <c r="B37" s="4">
        <f>ГБ1!B37++ГБ3!B37+ГБ4!B37+ГДБ!B37+ГРД!B37+ГП1!B37+ГП2!B37+ГП4!B37+ГП5!B37+ГП7!B37+ГП9!B37+СП1!B37+СП2!B37+ДСП!B37</f>
        <v>0</v>
      </c>
      <c r="C37" s="37">
        <f>ГБ1!C37++ГБ3!C37+ГБ4!C37+ГДБ!C37+ГРД!C37+ГП1!C37+ГП2!C37+ГП4!C37+ГП5!C37+ГП7!C37+ГП9!C37+СП1!C37+СП2!C37+ДСП!C37</f>
        <v>0</v>
      </c>
    </row>
    <row r="38" spans="1:3" x14ac:dyDescent="0.25">
      <c r="A38" s="16" t="s">
        <v>27</v>
      </c>
      <c r="B38" s="4">
        <f>ГБ1!B38++ГБ3!B38+ГБ4!B38+ГДБ!B38+ГРД!B38+ГП1!B38+ГП2!B38+ГП4!B38+ГП5!B38+ГП7!B38+ГП9!B38+СП1!B38+СП2!B38+ДСП!B38</f>
        <v>6067</v>
      </c>
      <c r="C38" s="37">
        <f>ГБ1!C38++ГБ3!C38+ГБ4!C38+ГДБ!C38+ГРД!C38+ГП1!C38+ГП2!C38+ГП4!C38+ГП5!C38+ГП7!C38+ГП9!C38+СП1!C38+СП2!C38+ДСП!C38</f>
        <v>106615.70000000001</v>
      </c>
    </row>
    <row r="39" spans="1:3" x14ac:dyDescent="0.25">
      <c r="A39" s="16" t="s">
        <v>28</v>
      </c>
      <c r="B39" s="4">
        <f>ГБ1!B39++ГБ3!B39+ГБ4!B39+ГДБ!B39+ГРД!B39+ГП1!B39+ГП2!B39+ГП4!B39+ГП5!B39+ГП7!B39+ГП9!B39+СП1!B39+СП2!B39+ДСП!B39</f>
        <v>1496</v>
      </c>
      <c r="C39" s="37">
        <f>ГБ1!C39++ГБ3!C39+ГБ4!C39+ГДБ!C39+ГРД!C39+ГП1!C39+ГП2!C39+ГП4!C39+ГП5!C39+ГП7!C39+ГП9!C39+СП1!C39+СП2!C39+ДСП!C39</f>
        <v>30301.599999999999</v>
      </c>
    </row>
    <row r="40" spans="1:3" x14ac:dyDescent="0.25">
      <c r="A40" s="16" t="s">
        <v>29</v>
      </c>
      <c r="B40" s="4">
        <f>ГБ1!B40++ГБ3!B40+ГБ4!B40+ГДБ!B40+ГРД!B40+ГП1!B40+ГП2!B40+ГП4!B40+ГП5!B40+ГП7!B40+ГП9!B40+СП1!B40+СП2!B40+ДСП!B40</f>
        <v>0</v>
      </c>
      <c r="C40" s="37">
        <f>ГБ1!C40++ГБ3!C40+ГБ4!C40+ГДБ!C40+ГРД!C40+ГП1!C40+ГП2!C40+ГП4!C40+ГП5!C40+ГП7!C40+ГП9!C40+СП1!C40+СП2!C40+ДСП!C40</f>
        <v>0</v>
      </c>
    </row>
    <row r="41" spans="1:3" x14ac:dyDescent="0.25">
      <c r="A41" s="16" t="s">
        <v>30</v>
      </c>
      <c r="B41" s="4">
        <f>ГБ1!B41++ГБ3!B41+ГБ4!B41+ГДБ!B41+ГРД!B41+ГП1!B41+ГП2!B41+ГП4!B41+ГП5!B41+ГП7!B41+ГП9!B41+СП1!B41+СП2!B41+ДСП!B41</f>
        <v>2291</v>
      </c>
      <c r="C41" s="37">
        <f>ГБ1!C41++ГБ3!C41+ГБ4!C41+ГДБ!C41+ГРД!C41+ГП1!C41+ГП2!C41+ГП4!C41+ГП5!C41+ГП7!C41+ГП9!C41+СП1!C41+СП2!C41+ДСП!C41</f>
        <v>69690.899999999994</v>
      </c>
    </row>
    <row r="42" spans="1:3" ht="30" x14ac:dyDescent="0.25">
      <c r="A42" s="16" t="s">
        <v>54</v>
      </c>
      <c r="B42" s="4">
        <f>ГБ1!B42++ГБ3!B42+ГБ4!B42+ГДБ!B42+ГРД!B42+ГП1!B42+ГП2!B42+ГП4!B42+ГП5!B42+ГП7!B42+ГП9!B42+СП1!B42+СП2!B42+ДСП!B42</f>
        <v>1928</v>
      </c>
      <c r="C42" s="37">
        <f>ГБ1!C42++ГБ3!C42+ГБ4!C42+ГДБ!C42+ГРД!C42+ГП1!C42+ГП2!C42+ГП4!C42+ГП5!C42+ГП7!C42+ГП9!C42+СП1!C42+СП2!C42+ДСП!C42</f>
        <v>70792.399999999994</v>
      </c>
    </row>
    <row r="43" spans="1:3" x14ac:dyDescent="0.25">
      <c r="A43" s="16" t="s">
        <v>31</v>
      </c>
      <c r="B43" s="4">
        <f>ГБ1!B43++ГБ3!B43+ГБ4!B43+ГДБ!B43+ГРД!B43+ГП1!B43+ГП2!B43+ГП4!B43+ГП5!B43+ГП7!B43+ГП9!B43+СП1!B43+СП2!B43+ДСП!B43</f>
        <v>0</v>
      </c>
      <c r="C43" s="37">
        <f>ГБ1!C43++ГБ3!C43+ГБ4!C43+ГДБ!C43+ГРД!C43+ГП1!C43+ГП2!C43+ГП4!C43+ГП5!C43+ГП7!C43+ГП9!C43+СП1!C43+СП2!C43+ДСП!C43</f>
        <v>0</v>
      </c>
    </row>
    <row r="44" spans="1:3" x14ac:dyDescent="0.25">
      <c r="A44" s="16" t="s">
        <v>32</v>
      </c>
      <c r="B44" s="4">
        <f>ГБ1!B44++ГБ3!B44+ГБ4!B44+ГДБ!B44+ГРД!B44+ГП1!B44+ГП2!B44+ГП4!B44+ГП5!B44+ГП7!B44+ГП9!B44+СП1!B44+СП2!B44+ДСП!B44</f>
        <v>0</v>
      </c>
      <c r="C44" s="37">
        <f>ГБ1!C44++ГБ3!C44+ГБ4!C44+ГДБ!C44+ГРД!C44+ГП1!C44+ГП2!C44+ГП4!C44+ГП5!C44+ГП7!C44+ГП9!C44+СП1!C44+СП2!C44+ДСП!C44</f>
        <v>0</v>
      </c>
    </row>
    <row r="45" spans="1:3" x14ac:dyDescent="0.25">
      <c r="A45" s="16" t="s">
        <v>33</v>
      </c>
      <c r="B45" s="4">
        <f>ГБ1!B45++ГБ3!B45+ГБ4!B45+ГДБ!B45+ГРД!B45+ГП1!B45+ГП2!B45+ГП4!B45+ГП5!B45+ГП7!B45+ГП9!B45+СП1!B45+СП2!B45+ДСП!B45</f>
        <v>4718</v>
      </c>
      <c r="C45" s="37">
        <f>ГБ1!C45++ГБ3!C45+ГБ4!C45+ГДБ!C45+ГРД!C45+ГП1!C45+ГП2!C45+ГП4!C45+ГП5!C45+ГП7!C45+ГП9!C45+СП1!C45+СП2!C45+ДСП!C45</f>
        <v>103212.1</v>
      </c>
    </row>
    <row r="46" spans="1:3" ht="30" x14ac:dyDescent="0.25">
      <c r="A46" s="16" t="s">
        <v>34</v>
      </c>
      <c r="B46" s="4">
        <f>ГБ1!B46++ГБ3!B46+ГБ4!B46+ГДБ!B46+ГРД!B46+ГП1!B46+ГП2!B46+ГП4!B46+ГП5!B46+ГП7!B46+ГП9!B46+СП1!B46+СП2!B46+ДСП!B46</f>
        <v>3086</v>
      </c>
      <c r="C46" s="37">
        <f>ГБ1!C46++ГБ3!C46+ГБ4!C46+ГДБ!C46+ГРД!C46+ГП1!C46+ГП2!C46+ГП4!C46+ГП5!C46+ГП7!C46+ГП9!C46+СП1!C46+СП2!C46+ДСП!C46</f>
        <v>67328</v>
      </c>
    </row>
    <row r="47" spans="1:3" x14ac:dyDescent="0.25">
      <c r="A47" s="16" t="s">
        <v>55</v>
      </c>
      <c r="B47" s="4">
        <f>ГБ1!B47++ГБ3!B47+ГБ4!B47+ГДБ!B47+ГРД!B47+ГП1!B47+ГП2!B47+ГП4!B47+ГП5!B47+ГП7!B47+ГП9!B47+СП1!B47+СП2!B47+ДСП!B47</f>
        <v>0</v>
      </c>
      <c r="C47" s="37">
        <f>ГБ1!C47++ГБ3!C47+ГБ4!C47+ГДБ!C47+ГРД!C47+ГП1!C47+ГП2!C47+ГП4!C47+ГП5!C47+ГП7!C47+ГП9!C47+СП1!C47+СП2!C47+ДСП!C47</f>
        <v>0</v>
      </c>
    </row>
    <row r="48" spans="1:3" x14ac:dyDescent="0.25">
      <c r="A48" s="16" t="s">
        <v>35</v>
      </c>
      <c r="B48" s="4">
        <f>ГБ1!B48++ГБ3!B48+ГБ4!B48+ГДБ!B48+ГРД!B48+ГП1!B48+ГП2!B48+ГП4!B48+ГП5!B48+ГП7!B48+ГП9!B48+СП1!B48+СП2!B48+ДСП!B48</f>
        <v>1305</v>
      </c>
      <c r="C48" s="37">
        <f>ГБ1!C48++ГБ3!C48+ГБ4!C48+ГДБ!C48+ГРД!C48+ГП1!C48+ГП2!C48+ГП4!C48+ГП5!C48+ГП7!C48+ГП9!C48+СП1!C48+СП2!C48+ДСП!C48</f>
        <v>54030.400000000001</v>
      </c>
    </row>
    <row r="49" spans="1:3" x14ac:dyDescent="0.25">
      <c r="A49" s="18" t="s">
        <v>36</v>
      </c>
      <c r="B49" s="7">
        <f>SUM(B13:B48)</f>
        <v>53190</v>
      </c>
      <c r="C49" s="17">
        <f>SUM(C13:C48)</f>
        <v>1541670.1</v>
      </c>
    </row>
    <row r="50" spans="1:3" x14ac:dyDescent="0.25">
      <c r="A50" s="98" t="s">
        <v>66</v>
      </c>
      <c r="B50" s="99"/>
      <c r="C50" s="100"/>
    </row>
    <row r="51" spans="1:3" x14ac:dyDescent="0.25">
      <c r="A51" s="98" t="s">
        <v>95</v>
      </c>
      <c r="B51" s="99"/>
      <c r="C51" s="100"/>
    </row>
    <row r="52" spans="1:3" x14ac:dyDescent="0.25">
      <c r="A52" s="53" t="s">
        <v>27</v>
      </c>
      <c r="B52" s="4">
        <f>ГБ1!B52++ГБ3!B52+ГБ4!B52+ГДБ!B52+ГРД!B52+ГП1!B52+ГП2!B52+ГП4!B52+ГП5!B52+ГП7!B52+ГП9!B52+СП1!B52+СП2!B52+ДСП!B52</f>
        <v>106560</v>
      </c>
      <c r="C52" s="37">
        <f>ГБ1!C52++ГБ3!C52+ГБ4!C52+ГДБ!C52+ГРД!C52+ГП1!C52+ГП2!C52+ГП4!C52+ГП5!C52+ГП7!C52+ГП9!C52+СП1!C52+СП2!C52+ДСП!C52</f>
        <v>28202.2</v>
      </c>
    </row>
    <row r="53" spans="1:3" x14ac:dyDescent="0.25">
      <c r="A53" s="53" t="s">
        <v>14</v>
      </c>
      <c r="B53" s="4">
        <f>ГБ1!B53++ГБ3!B53+ГБ4!B53+ГДБ!B53+ГРД!B53+ГП1!B53+ГП2!B53+ГП4!B53+ГП5!B53+ГП7!B53+ГП9!B53+СП1!B53+СП2!B53+ДСП!B53</f>
        <v>0</v>
      </c>
      <c r="C53" s="37">
        <f>ГБ1!C53++ГБ3!C53+ГБ4!C53+ГДБ!C53+ГРД!C53+ГП1!C53+ГП2!C53+ГП4!C53+ГП5!C53+ГП7!C53+ГП9!C53+СП1!C53+СП2!C53+ДСП!C53</f>
        <v>0</v>
      </c>
    </row>
    <row r="54" spans="1:3" x14ac:dyDescent="0.25">
      <c r="A54" s="53" t="s">
        <v>9</v>
      </c>
      <c r="B54" s="4">
        <f>ГБ1!B54++ГБ3!B54+ГБ4!B54+ГДБ!B54+ГРД!B54+ГП1!B54+ГП2!B54+ГП4!B54+ГП5!B54+ГП7!B54+ГП9!B54+СП1!B54+СП2!B54+ДСП!B54</f>
        <v>3814</v>
      </c>
      <c r="C54" s="37">
        <f>ГБ1!C54++ГБ3!C54+ГБ4!C54+ГДБ!C54+ГРД!C54+ГП1!C54+ГП2!C54+ГП4!C54+ГП5!C54+ГП7!C54+ГП9!C54+СП1!C54+СП2!C54+ДСП!C54</f>
        <v>1595</v>
      </c>
    </row>
    <row r="55" spans="1:3" x14ac:dyDescent="0.25">
      <c r="A55" s="53" t="s">
        <v>13</v>
      </c>
      <c r="B55" s="4">
        <f>ГБ1!B55++ГБ3!B55+ГБ4!B55+ГДБ!B55+ГРД!B55+ГП1!B55+ГП2!B55+ГП4!B55+ГП5!B55+ГП7!B55+ГП9!B55+СП1!B55+СП2!B55+ДСП!B55</f>
        <v>11836</v>
      </c>
      <c r="C55" s="37">
        <f>ГБ1!C55++ГБ3!C55+ГБ4!C55+ГДБ!C55+ГРД!C55+ГП1!C55+ГП2!C55+ГП4!C55+ГП5!C55+ГП7!C55+ГП9!C55+СП1!C55+СП2!C55+ДСП!C55</f>
        <v>3523</v>
      </c>
    </row>
    <row r="56" spans="1:3" x14ac:dyDescent="0.25">
      <c r="A56" s="53" t="s">
        <v>56</v>
      </c>
      <c r="B56" s="4">
        <f>ГБ1!B56++ГБ3!B56+ГБ4!B56+ГДБ!B56+ГРД!B56+ГП1!B56+ГП2!B56+ГП4!B56+ГП5!B56+ГП7!B56+ГП9!B56+СП1!B56+СП2!B56+ДСП!B56</f>
        <v>0</v>
      </c>
      <c r="C56" s="37">
        <f>ГБ1!C56++ГБ3!C56+ГБ4!C56+ГДБ!C56+ГРД!C56+ГП1!C56+ГП2!C56+ГП4!C56+ГП5!C56+ГП7!C56+ГП9!C56+СП1!C56+СП2!C56+ДСП!C56</f>
        <v>0</v>
      </c>
    </row>
    <row r="57" spans="1:3" x14ac:dyDescent="0.25">
      <c r="A57" s="53" t="s">
        <v>41</v>
      </c>
      <c r="B57" s="4">
        <f>ГБ1!B57++ГБ3!B57+ГБ4!B57+ГДБ!B57+ГРД!B57+ГП1!B57+ГП2!B57+ГП4!B57+ГП5!B57+ГП7!B57+ГП9!B57+СП1!B57+СП2!B57+ДСП!B57</f>
        <v>860</v>
      </c>
      <c r="C57" s="37">
        <f>ГБ1!C57++ГБ3!C57+ГБ4!C57+ГДБ!C57+ГРД!C57+ГП1!C57+ГП2!C57+ГП4!C57+ГП5!C57+ГП7!C57+ГП9!C57+СП1!C57+СП2!C57+ДСП!C57</f>
        <v>288</v>
      </c>
    </row>
    <row r="58" spans="1:3" x14ac:dyDescent="0.25">
      <c r="A58" s="53" t="s">
        <v>32</v>
      </c>
      <c r="B58" s="4">
        <f>ГБ1!B58++ГБ3!B58+ГБ4!B58+ГДБ!B58+ГРД!B58+ГП1!B58+ГП2!B58+ГП4!B58+ГП5!B58+ГП7!B58+ГП9!B58+СП1!B58+СП2!B58+ДСП!B58</f>
        <v>9675</v>
      </c>
      <c r="C58" s="37">
        <f>ГБ1!C58++ГБ3!C58+ГБ4!C58+ГДБ!C58+ГРД!C58+ГП1!C58+ГП2!C58+ГП4!C58+ГП5!C58+ГП7!C58+ГП9!C58+СП1!C58+СП2!C58+ДСП!C58</f>
        <v>3726</v>
      </c>
    </row>
    <row r="59" spans="1:3" x14ac:dyDescent="0.25">
      <c r="A59" s="53" t="s">
        <v>7</v>
      </c>
      <c r="B59" s="4">
        <f>ГБ1!B59++ГБ3!B59+ГБ4!B59+ГДБ!B59+ГРД!B59+ГП1!B59+ГП2!B59+ГП4!B59+ГП5!B59+ГП7!B59+ГП9!B59+СП1!B59+СП2!B59+ДСП!B59</f>
        <v>28784</v>
      </c>
      <c r="C59" s="37">
        <f>ГБ1!C59++ГБ3!C59+ГБ4!C59+ГДБ!C59+ГРД!C59+ГП1!C59+ГП2!C59+ГП4!C59+ГП5!C59+ГП7!C59+ГП9!C59+СП1!C59+СП2!C59+ДСП!C59</f>
        <v>9374</v>
      </c>
    </row>
    <row r="60" spans="1:3" x14ac:dyDescent="0.25">
      <c r="A60" s="53" t="s">
        <v>24</v>
      </c>
      <c r="B60" s="4">
        <f>ГБ1!B60++ГБ3!B60+ГБ4!B60+ГДБ!B60+ГРД!B60+ГП1!B60+ГП2!B60+ГП4!B60+ГП5!B60+ГП7!B60+ГП9!B60+СП1!B60+СП2!B60+ДСП!B60</f>
        <v>4781</v>
      </c>
      <c r="C60" s="37">
        <f>ГБ1!C60++ГБ3!C60+ГБ4!C60+ГДБ!C60+ГРД!C60+ГП1!C60+ГП2!C60+ГП4!C60+ГП5!C60+ГП7!C60+ГП9!C60+СП1!C60+СП2!C60+ДСП!C60</f>
        <v>1525</v>
      </c>
    </row>
    <row r="61" spans="1:3" x14ac:dyDescent="0.25">
      <c r="A61" s="53" t="s">
        <v>35</v>
      </c>
      <c r="B61" s="4">
        <f>ГБ1!B61++ГБ3!B61+ГБ4!B61+ГДБ!B61+ГРД!B61+ГП1!B61+ГП2!B61+ГП4!B61+ГП5!B61+ГП7!B61+ГП9!B61+СП1!B61+СП2!B61+ДСП!B61</f>
        <v>4918</v>
      </c>
      <c r="C61" s="37">
        <f>ГБ1!C61++ГБ3!C61+ГБ4!C61+ГДБ!C61+ГРД!C61+ГП1!C61+ГП2!C61+ГП4!C61+ГП5!C61+ГП7!C61+ГП9!C61+СП1!C61+СП2!C61+ДСП!C61</f>
        <v>2111</v>
      </c>
    </row>
    <row r="62" spans="1:3" x14ac:dyDescent="0.25">
      <c r="A62" s="53" t="s">
        <v>30</v>
      </c>
      <c r="B62" s="4">
        <f>ГБ1!B62++ГБ3!B62+ГБ4!B62+ГДБ!B62+ГРД!B62+ГП1!B62+ГП2!B62+ГП4!B62+ГП5!B62+ГП7!B62+ГП9!B62+СП1!B62+СП2!B62+ДСП!B62</f>
        <v>64878</v>
      </c>
      <c r="C62" s="37">
        <f>ГБ1!C62++ГБ3!C62+ГБ4!C62+ГДБ!C62+ГРД!C62+ГП1!C62+ГП2!C62+ГП4!C62+ГП5!C62+ГП7!C62+ГП9!C62+СП1!C62+СП2!C62+ДСП!C62</f>
        <v>26577.200000000001</v>
      </c>
    </row>
    <row r="63" spans="1:3" x14ac:dyDescent="0.25">
      <c r="A63" s="53" t="s">
        <v>20</v>
      </c>
      <c r="B63" s="4">
        <f>ГБ1!B63++ГБ3!B63+ГБ4!B63+ГДБ!B63+ГРД!B63+ГП1!B63+ГП2!B63+ГП4!B63+ГП5!B63+ГП7!B63+ГП9!B63+СП1!B63+СП2!B63+ДСП!B63</f>
        <v>1714</v>
      </c>
      <c r="C63" s="37">
        <f>ГБ1!C63++ГБ3!C63+ГБ4!C63+ГДБ!C63+ГРД!C63+ГП1!C63+ГП2!C63+ГП4!C63+ГП5!C63+ГП7!C63+ГП9!C63+СП1!C63+СП2!C63+ДСП!C63</f>
        <v>686</v>
      </c>
    </row>
    <row r="64" spans="1:3" x14ac:dyDescent="0.25">
      <c r="A64" s="53" t="s">
        <v>17</v>
      </c>
      <c r="B64" s="4">
        <f>ГБ1!B64++ГБ3!B64+ГБ4!B64+ГДБ!B64+ГРД!B64+ГП1!B64+ГП2!B64+ГП4!B64+ГП5!B64+ГП7!B64+ГП9!B64+СП1!B64+СП2!B64+ДСП!B64</f>
        <v>0</v>
      </c>
      <c r="C64" s="37">
        <f>ГБ1!C64++ГБ3!C64+ГБ4!C64+ГДБ!C64+ГРД!C64+ГП1!C64+ГП2!C64+ГП4!C64+ГП5!C64+ГП7!C64+ГП9!C64+СП1!C64+СП2!C64+ДСП!C64</f>
        <v>0</v>
      </c>
    </row>
    <row r="65" spans="1:3" x14ac:dyDescent="0.25">
      <c r="A65" s="53" t="s">
        <v>12</v>
      </c>
      <c r="B65" s="4">
        <f>ГБ1!B65++ГБ3!B65+ГБ4!B65+ГДБ!B65+ГРД!B65+ГП1!B65+ГП2!B65+ГП4!B65+ГП5!B65+ГП7!B65+ГП9!B65+СП1!B65+СП2!B65+ДСП!B65</f>
        <v>3125</v>
      </c>
      <c r="C65" s="37">
        <f>ГБ1!C65++ГБ3!C65+ГБ4!C65+ГДБ!C65+ГРД!C65+ГП1!C65+ГП2!C65+ГП4!C65+ГП5!C65+ГП7!C65+ГП9!C65+СП1!C65+СП2!C65+ДСП!C65</f>
        <v>1388</v>
      </c>
    </row>
    <row r="66" spans="1:3" x14ac:dyDescent="0.25">
      <c r="A66" s="53" t="s">
        <v>40</v>
      </c>
      <c r="B66" s="4">
        <f>ГБ1!B66++ГБ3!B66+ГБ4!B66+ГДБ!B66+ГРД!B66+ГП1!B66+ГП2!B66+ГП4!B66+ГП5!B66+ГП7!B66+ГП9!B66+СП1!B66+СП2!B66+ДСП!B66</f>
        <v>10193</v>
      </c>
      <c r="C66" s="37">
        <f>ГБ1!C66++ГБ3!C66+ГБ4!C66+ГДБ!C66+ГРД!C66+ГП1!C66+ГП2!C66+ГП4!C66+ГП5!C66+ГП7!C66+ГП9!C66+СП1!C66+СП2!C66+ДСП!C66</f>
        <v>2769</v>
      </c>
    </row>
    <row r="67" spans="1:3" x14ac:dyDescent="0.25">
      <c r="A67" s="53" t="s">
        <v>28</v>
      </c>
      <c r="B67" s="4">
        <f>ГБ1!B67++ГБ3!B67+ГБ4!B67+ГДБ!B67+ГРД!B67+ГП1!B67+ГП2!B67+ГП4!B67+ГП5!B67+ГП7!B67+ГП9!B67+СП1!B67+СП2!B67+ДСП!B67</f>
        <v>50249</v>
      </c>
      <c r="C67" s="37">
        <f>ГБ1!C67++ГБ3!C67+ГБ4!C67+ГДБ!C67+ГРД!C67+ГП1!C67+ГП2!C67+ГП4!C67+ГП5!C67+ГП7!C67+ГП9!C67+СП1!C67+СП2!C67+ДСП!C67</f>
        <v>14340</v>
      </c>
    </row>
    <row r="68" spans="1:3" x14ac:dyDescent="0.25">
      <c r="A68" s="53" t="s">
        <v>29</v>
      </c>
      <c r="B68" s="4">
        <f>ГБ1!B68++ГБ3!B68+ГБ4!B68+ГДБ!B68+ГРД!B68+ГП1!B68+ГП2!B68+ГП4!B68+ГП5!B68+ГП7!B68+ГП9!B68+СП1!B68+СП2!B68+ДСП!B68</f>
        <v>45217</v>
      </c>
      <c r="C68" s="37">
        <f>ГБ1!C68++ГБ3!C68+ГБ4!C68+ГДБ!C68+ГРД!C68+ГП1!C68+ГП2!C68+ГП4!C68+ГП5!C68+ГП7!C68+ГП9!C68+СП1!C68+СП2!C68+ДСП!C68</f>
        <v>10852</v>
      </c>
    </row>
    <row r="69" spans="1:3" x14ac:dyDescent="0.25">
      <c r="A69" s="53" t="s">
        <v>15</v>
      </c>
      <c r="B69" s="4">
        <f>ГБ1!B69++ГБ3!B69+ГБ4!B69+ГДБ!B69+ГРД!B69+ГП1!B69+ГП2!B69+ГП4!B69+ГП5!B69+ГП7!B69+ГП9!B69+СП1!B69+СП2!B69+ДСП!B69</f>
        <v>200096</v>
      </c>
      <c r="C69" s="37">
        <f>ГБ1!C69++ГБ3!C69+ГБ4!C69+ГДБ!C69+ГРД!C69+ГП1!C69+ГП2!C69+ГП4!C69+ГП5!C69+ГП7!C69+ГП9!C69+СП1!C69+СП2!C69+ДСП!C69</f>
        <v>168318.3</v>
      </c>
    </row>
    <row r="70" spans="1:3" x14ac:dyDescent="0.25">
      <c r="A70" s="53" t="s">
        <v>10</v>
      </c>
      <c r="B70" s="4">
        <f>ГБ1!B70++ГБ3!B70+ГБ4!B70+ГДБ!B70+ГРД!B70+ГП1!B70+ГП2!B70+ГП4!B70+ГП5!B70+ГП7!B70+ГП9!B70+СП1!B70+СП2!B70+ДСП!B70</f>
        <v>8738</v>
      </c>
      <c r="C70" s="37">
        <f>ГБ1!C70++ГБ3!C70+ГБ4!C70+ГДБ!C70+ГРД!C70+ГП1!C70+ГП2!C70+ГП4!C70+ГП5!C70+ГП7!C70+ГП9!C70+СП1!C70+СП2!C70+ДСП!C70</f>
        <v>2550</v>
      </c>
    </row>
    <row r="71" spans="1:3" x14ac:dyDescent="0.25">
      <c r="A71" s="53" t="s">
        <v>8</v>
      </c>
      <c r="B71" s="4">
        <f>ГБ1!B71++ГБ3!B71+ГБ4!B71+ГДБ!B71+ГРД!B71+ГП1!B71+ГП2!B71+ГП4!B71+ГП5!B71+ГП7!B71+ГП9!B71+СП1!B71+СП2!B71+ДСП!B71</f>
        <v>5688</v>
      </c>
      <c r="C71" s="37">
        <f>ГБ1!C71++ГБ3!C71+ГБ4!C71+ГДБ!C71+ГРД!C71+ГП1!C71+ГП2!C71+ГП4!C71+ГП5!C71+ГП7!C71+ГП9!C71+СП1!C71+СП2!C71+ДСП!C71</f>
        <v>1711</v>
      </c>
    </row>
    <row r="72" spans="1:3" x14ac:dyDescent="0.25">
      <c r="A72" s="53" t="s">
        <v>47</v>
      </c>
      <c r="B72" s="4">
        <f>ГБ1!B72++ГБ3!B72+ГБ4!B72+ГДБ!B72+ГРД!B72+ГП1!B72+ГП2!B72+ГП4!B72+ГП5!B72+ГП7!B72+ГП9!B72+СП1!B72+СП2!B72+ДСП!B72</f>
        <v>0</v>
      </c>
      <c r="C72" s="37">
        <f>ГБ1!C72++ГБ3!C72+ГБ4!C72+ГДБ!C72+ГРД!C72+ГП1!C72+ГП2!C72+ГП4!C72+ГП5!C72+ГП7!C72+ГП9!C72+СП1!C72+СП2!C72+ДСП!C72</f>
        <v>0</v>
      </c>
    </row>
    <row r="73" spans="1:3" x14ac:dyDescent="0.25">
      <c r="A73" s="53" t="s">
        <v>16</v>
      </c>
      <c r="B73" s="4">
        <f>ГБ1!B73++ГБ3!B73+ГБ4!B73+ГДБ!B73+ГРД!B73+ГП1!B73+ГП2!B73+ГП4!B73+ГП5!B73+ГП7!B73+ГП9!B73+СП1!B73+СП2!B73+ДСП!B73</f>
        <v>553024</v>
      </c>
      <c r="C73" s="37">
        <f>ГБ1!C73++ГБ3!C73+ГБ4!C73+ГДБ!C73+ГРД!C73+ГП1!C73+ГП2!C73+ГП4!C73+ГП5!C73+ГП7!C73+ГП9!C73+СП1!C73+СП2!C73+ДСП!C73</f>
        <v>259519</v>
      </c>
    </row>
    <row r="74" spans="1:3" x14ac:dyDescent="0.25">
      <c r="A74" s="53" t="s">
        <v>55</v>
      </c>
      <c r="B74" s="4">
        <f>ГБ1!B74++ГБ3!B74+ГБ4!B74+ГДБ!B74+ГРД!B74+ГП1!B74+ГП2!B74+ГП4!B74+ГП5!B74+ГП7!B74+ГП9!B74+СП1!B74+СП2!B74+ДСП!B74</f>
        <v>0</v>
      </c>
      <c r="C74" s="37">
        <f>ГБ1!C74++ГБ3!C74+ГБ4!C74+ГДБ!C74+ГРД!C74+ГП1!C74+ГП2!C74+ГП4!C74+ГП5!C74+ГП7!C74+ГП9!C74+СП1!C74+СП2!C74+ДСП!C74</f>
        <v>0</v>
      </c>
    </row>
    <row r="75" spans="1:3" x14ac:dyDescent="0.25">
      <c r="A75" s="53" t="s">
        <v>23</v>
      </c>
      <c r="B75" s="4">
        <f>ГБ1!B75++ГБ3!B75+ГБ4!B75+ГДБ!B75+ГРД!B75+ГП1!B75+ГП2!B75+ГП4!B75+ГП5!B75+ГП7!B75+ГП9!B75+СП1!B75+СП2!B75+ДСП!B75</f>
        <v>0</v>
      </c>
      <c r="C75" s="37">
        <f>ГБ1!C75++ГБ3!C75+ГБ4!C75+ГДБ!C75+ГРД!C75+ГП1!C75+ГП2!C75+ГП4!C75+ГП5!C75+ГП7!C75+ГП9!C75+СП1!C75+СП2!C75+ДСП!C75</f>
        <v>0</v>
      </c>
    </row>
    <row r="76" spans="1:3" x14ac:dyDescent="0.25">
      <c r="A76" s="53" t="s">
        <v>39</v>
      </c>
      <c r="B76" s="4">
        <f>ГБ1!B76++ГБ3!B76+ГБ4!B76+ГДБ!B76+ГРД!B76+ГП1!B76+ГП2!B76+ГП4!B76+ГП5!B76+ГП7!B76+ГП9!B76+СП1!B76+СП2!B76+ДСП!B76</f>
        <v>24632</v>
      </c>
      <c r="C76" s="37">
        <f>ГБ1!C76++ГБ3!C76+ГБ4!C76+ГДБ!C76+ГРД!C76+ГП1!C76+ГП2!C76+ГП4!C76+ГП5!C76+ГП7!C76+ГП9!C76+СП1!C76+СП2!C76+ДСП!C76</f>
        <v>14739</v>
      </c>
    </row>
    <row r="77" spans="1:3" x14ac:dyDescent="0.25">
      <c r="A77" s="53" t="s">
        <v>38</v>
      </c>
      <c r="B77" s="4">
        <f>ГБ1!B77++ГБ3!B77+ГБ4!B77+ГДБ!B77+ГРД!B77+ГП1!B77+ГП2!B77+ГП4!B77+ГП5!B77+ГП7!B77+ГП9!B77+СП1!B77+СП2!B77+ДСП!B77</f>
        <v>13929</v>
      </c>
      <c r="C77" s="37">
        <f>ГБ1!C77++ГБ3!C77+ГБ4!C77+ГДБ!C77+ГРД!C77+ГП1!C77+ГП2!C77+ГП4!C77+ГП5!C77+ГП7!C77+ГП9!C77+СП1!C77+СП2!C77+ДСП!C77</f>
        <v>3735</v>
      </c>
    </row>
    <row r="78" spans="1:3" x14ac:dyDescent="0.25">
      <c r="A78" s="53" t="s">
        <v>37</v>
      </c>
      <c r="B78" s="4">
        <f>ГБ1!B78++ГБ3!B78+ГБ4!B78+ГДБ!B78+ГРД!B78+ГП1!B78+ГП2!B78+ГП4!B78+ГП5!B78+ГП7!B78+ГП9!B78+СП1!B78+СП2!B78+ДСП!B78</f>
        <v>52060</v>
      </c>
      <c r="C78" s="37">
        <f>ГБ1!C78++ГБ3!C78+ГБ4!C78+ГДБ!C78+ГРД!C78+ГП1!C78+ГП2!C78+ГП4!C78+ГП5!C78+ГП7!C78+ГП9!C78+СП1!C78+СП2!C78+ДСП!C78</f>
        <v>18667</v>
      </c>
    </row>
    <row r="79" spans="1:3" x14ac:dyDescent="0.25">
      <c r="A79" s="53" t="s">
        <v>21</v>
      </c>
      <c r="B79" s="4">
        <f>ГБ1!B79++ГБ3!B79+ГБ4!B79+ГДБ!B79+ГРД!B79+ГП1!B79+ГП2!B79+ГП4!B79+ГП5!B79+ГП7!B79+ГП9!B79+СП1!B79+СП2!B79+ДСП!B79</f>
        <v>0</v>
      </c>
      <c r="C79" s="37">
        <f>ГБ1!C79++ГБ3!C79+ГБ4!C79+ГДБ!C79+ГРД!C79+ГП1!C79+ГП2!C79+ГП4!C79+ГП5!C79+ГП7!C79+ГП9!C79+СП1!C79+СП2!C79+ДСП!C79</f>
        <v>0</v>
      </c>
    </row>
    <row r="80" spans="1:3" x14ac:dyDescent="0.25">
      <c r="A80" s="53" t="s">
        <v>57</v>
      </c>
      <c r="B80" s="4">
        <f>ГБ1!B80++ГБ3!B80+ГБ4!B80+ГДБ!B80+ГРД!B80+ГП1!B80+ГП2!B80+ГП4!B80+ГП5!B80+ГП7!B80+ГП9!B80+СП1!B80+СП2!B80+ДСП!B80</f>
        <v>22881</v>
      </c>
      <c r="C80" s="37">
        <f>ГБ1!C80++ГБ3!C80+ГБ4!C80+ГДБ!C80+ГРД!C80+ГП1!C80+ГП2!C80+ГП4!C80+ГП5!C80+ГП7!C80+ГП9!C80+СП1!C80+СП2!C80+ДСП!C80</f>
        <v>5921.8</v>
      </c>
    </row>
    <row r="81" spans="1:3" x14ac:dyDescent="0.25">
      <c r="A81" s="53" t="s">
        <v>11</v>
      </c>
      <c r="B81" s="4">
        <f>ГБ1!B81++ГБ3!B81+ГБ4!B81+ГДБ!B81+ГРД!B81+ГП1!B81+ГП2!B81+ГП4!B81+ГП5!B81+ГП7!B81+ГП9!B81+СП1!B81+СП2!B81+ДСП!B81</f>
        <v>38578</v>
      </c>
      <c r="C81" s="37">
        <f>ГБ1!C81++ГБ3!C81+ГБ4!C81+ГДБ!C81+ГРД!C81+ГП1!C81+ГП2!C81+ГП4!C81+ГП5!C81+ГП7!C81+ГП9!C81+СП1!C81+СП2!C81+ДСП!C81</f>
        <v>13043.2</v>
      </c>
    </row>
    <row r="82" spans="1:3" x14ac:dyDescent="0.25">
      <c r="A82" s="52" t="s">
        <v>58</v>
      </c>
      <c r="B82" s="4">
        <f>ГБ1!B82++ГБ3!B82+ГБ4!B82+ГДБ!B82+ГРД!B82+ГП1!B82+ГП2!B82+ГП4!B82+ГП5!B82+ГП7!B82+ГП9!B82+СП1!B82+СП2!B82+ДСП!B82</f>
        <v>0</v>
      </c>
      <c r="C82" s="37">
        <f>ГБ1!C82++ГБ3!C82+ГБ4!C82+ГДБ!C82+ГРД!C82+ГП1!C82+ГП2!C82+ГП4!C82+ГП5!C82+ГП7!C82+ГП9!C82+СП1!C82+СП2!C82+ДСП!C82</f>
        <v>0</v>
      </c>
    </row>
    <row r="83" spans="1:3" x14ac:dyDescent="0.25">
      <c r="A83" s="52" t="s">
        <v>90</v>
      </c>
      <c r="B83" s="4">
        <f>ГБ1!B83++ГБ3!B83+ГБ4!B83+ГДБ!B83+ГРД!B83+ГП1!B83+ГП2!B83+ГП4!B83+ГП5!B83+ГП7!B83+ГП9!B83+СП1!B83+СП2!B83+ДСП!B83</f>
        <v>1892</v>
      </c>
      <c r="C83" s="37">
        <f>ГБ1!C83++ГБ3!C83+ГБ4!C83+ГДБ!C83+ГРД!C83+ГП1!C83+ГП2!C83+ГП4!C83+ГП5!C83+ГП7!C83+ГП9!C83+СП1!C83+СП2!C83+ДСП!C83</f>
        <v>613.20000000000005</v>
      </c>
    </row>
    <row r="84" spans="1:3" x14ac:dyDescent="0.25">
      <c r="A84" s="52" t="s">
        <v>42</v>
      </c>
      <c r="B84" s="4">
        <f>ГБ1!B84++ГБ3!B84+ГБ4!B84+ГДБ!B84+ГРД!B84+ГП1!B84+ГП2!B84+ГП4!B84+ГП5!B84+ГП7!B84+ГП9!B84+СП1!B84+СП2!B84+ДСП!B84</f>
        <v>0</v>
      </c>
      <c r="C84" s="37">
        <f>ГБ1!C84++ГБ3!C84+ГБ4!C84+ГДБ!C84+ГРД!C84+ГП1!C84+ГП2!C84+ГП4!C84+ГП5!C84+ГП7!C84+ГП9!C84+СП1!C84+СП2!C84+ДСП!C84</f>
        <v>0</v>
      </c>
    </row>
    <row r="85" spans="1:3" x14ac:dyDescent="0.25">
      <c r="A85" s="52" t="s">
        <v>44</v>
      </c>
      <c r="B85" s="4">
        <f>ГБ1!B85++ГБ3!B85+ГБ4!B85+ГДБ!B85+ГРД!B85+ГП1!B85+ГП2!B85+ГП4!B85+ГП5!B85+ГП7!B85+ГП9!B85+СП1!B85+СП2!B85+ДСП!B85</f>
        <v>42</v>
      </c>
      <c r="C85" s="37">
        <f>ГБ1!C85++ГБ3!C85+ГБ4!C85+ГДБ!C85+ГРД!C85+ГП1!C85+ГП2!C85+ГП4!C85+ГП5!C85+ГП7!C85+ГП9!C85+СП1!C85+СП2!C85+ДСП!C85</f>
        <v>17.400000000000002</v>
      </c>
    </row>
    <row r="86" spans="1:3" x14ac:dyDescent="0.25">
      <c r="A86" s="52" t="s">
        <v>43</v>
      </c>
      <c r="B86" s="4">
        <f>ГБ1!B86++ГБ3!B86+ГБ4!B86+ГДБ!B86+ГРД!B86+ГП1!B86+ГП2!B86+ГП4!B86+ГП5!B86+ГП7!B86+ГП9!B86+СП1!B86+СП2!B86+ДСП!B86</f>
        <v>0</v>
      </c>
      <c r="C86" s="37">
        <f>ГБ1!C86++ГБ3!C86+ГБ4!C86+ГДБ!C86+ГРД!C86+ГП1!C86+ГП2!C86+ГП4!C86+ГП5!C86+ГП7!C86+ГП9!C86+СП1!C86+СП2!C86+ДСП!C86</f>
        <v>0</v>
      </c>
    </row>
    <row r="87" spans="1:3" x14ac:dyDescent="0.25">
      <c r="A87" s="52" t="s">
        <v>60</v>
      </c>
      <c r="B87" s="4">
        <f>ГБ1!B87++ГБ3!B87+ГБ4!B87+ГДБ!B87+ГРД!B87+ГП1!B87+ГП2!B87+ГП4!B87+ГП5!B87+ГП7!B87+ГП9!B87+СП1!B87+СП2!B87+ДСП!B87</f>
        <v>0</v>
      </c>
      <c r="C87" s="37">
        <f>ГБ1!C87++ГБ3!C87+ГБ4!C87+ГДБ!C87+ГРД!C87+ГП1!C87+ГП2!C87+ГП4!C87+ГП5!C87+ГП7!C87+ГП9!C87+СП1!C87+СП2!C87+ДСП!C87</f>
        <v>0</v>
      </c>
    </row>
    <row r="88" spans="1:3" s="3" customFormat="1" x14ac:dyDescent="0.25">
      <c r="A88" s="52" t="s">
        <v>61</v>
      </c>
      <c r="B88" s="4">
        <f>ГБ1!B88++ГБ3!B88+ГБ4!B88+ГДБ!B88+ГРД!B88+ГП1!B88+ГП2!B88+ГП4!B88+ГП5!B88+ГП7!B88+ГП9!B88+СП1!B88+СП2!B88+ДСП!B88</f>
        <v>0</v>
      </c>
      <c r="C88" s="37">
        <f>ГБ1!C88++ГБ3!C88+ГБ4!C88+ГДБ!C88+ГРД!C88+ГП1!C88+ГП2!C88+ГП4!C88+ГП5!C88+ГП7!C88+ГП9!C88+СП1!C88+СП2!C88+ДСП!C88</f>
        <v>0</v>
      </c>
    </row>
    <row r="89" spans="1:3" s="3" customFormat="1" x14ac:dyDescent="0.25">
      <c r="A89" s="18" t="s">
        <v>45</v>
      </c>
      <c r="B89" s="6">
        <f>SUM(B52:B81)</f>
        <v>1266230</v>
      </c>
      <c r="C89" s="19">
        <f t="shared" ref="C89" si="0">SUM(C52:C81)</f>
        <v>595160.69999999995</v>
      </c>
    </row>
    <row r="90" spans="1:3" x14ac:dyDescent="0.25">
      <c r="A90" s="29" t="s">
        <v>46</v>
      </c>
      <c r="B90" s="4">
        <f>ГБ1!B90++ГБ3!B90+ГБ4!B90+ГДБ!B90+ГРД!B90+ГП1!B90+ГП2!B90+ГП4!B90+ГП5!B90+ГП7!B90+ГП9!B90+СП1!B90+СП2!B90+ДСП!B90</f>
        <v>1934</v>
      </c>
      <c r="C90" s="37">
        <f>ГБ1!C90++ГБ3!C90+ГБ4!C90+ГДБ!C90+ГРД!C90+ГП1!C90+ГП2!C90+ГП4!C90+ГП5!C90+ГП7!C90+ГП9!C90+СП1!C90+СП2!C90+ДСП!C90</f>
        <v>630.60000000000014</v>
      </c>
    </row>
    <row r="91" spans="1:3" x14ac:dyDescent="0.25">
      <c r="A91" s="18" t="s">
        <v>36</v>
      </c>
      <c r="B91" s="6">
        <f>B89+B90</f>
        <v>1268164</v>
      </c>
      <c r="C91" s="19">
        <f t="shared" ref="C91" si="1">C89+C90</f>
        <v>595791.29999999993</v>
      </c>
    </row>
    <row r="92" spans="1:3" x14ac:dyDescent="0.25">
      <c r="A92" s="98" t="s">
        <v>64</v>
      </c>
      <c r="B92" s="99"/>
      <c r="C92" s="100"/>
    </row>
    <row r="93" spans="1:3" x14ac:dyDescent="0.25">
      <c r="A93" s="53" t="s">
        <v>27</v>
      </c>
      <c r="B93" s="4">
        <f>ГБ1!B93++ГБ3!B93+ГБ4!B93+ГДБ!B93+ГРД!B93+ГП1!B93+ГП2!B93+ГП4!B93+ГП5!B93+ГП7!B93+ГП9!B93+СП1!B93+СП2!B93+ДСП!B93</f>
        <v>976</v>
      </c>
      <c r="C93" s="37">
        <f>ГБ1!C93++ГБ3!C93+ГБ4!C93+ГДБ!C93+ГРД!C93+ГП1!C93+ГП2!C93+ГП4!C93+ГП5!C93+ГП7!C93+ГП9!C93+СП1!C93+СП2!C93+ДСП!C93</f>
        <v>510.99999999999994</v>
      </c>
    </row>
    <row r="94" spans="1:3" x14ac:dyDescent="0.25">
      <c r="A94" s="53" t="s">
        <v>14</v>
      </c>
      <c r="B94" s="4">
        <f>ГБ1!B94++ГБ3!B94+ГБ4!B94+ГДБ!B94+ГРД!B94+ГП1!B94+ГП2!B94+ГП4!B94+ГП5!B94+ГП7!B94+ГП9!B94+СП1!B94+СП2!B94+ДСП!B94</f>
        <v>0</v>
      </c>
      <c r="C94" s="37">
        <f>ГБ1!C94++ГБ3!C94+ГБ4!C94+ГДБ!C94+ГРД!C94+ГП1!C94+ГП2!C94+ГП4!C94+ГП5!C94+ГП7!C94+ГП9!C94+СП1!C94+СП2!C94+ДСП!C94</f>
        <v>0</v>
      </c>
    </row>
    <row r="95" spans="1:3" x14ac:dyDescent="0.25">
      <c r="A95" s="53" t="s">
        <v>9</v>
      </c>
      <c r="B95" s="4">
        <f>ГБ1!B95++ГБ3!B95+ГБ4!B95+ГДБ!B95+ГРД!B95+ГП1!B95+ГП2!B95+ГП4!B95+ГП5!B95+ГП7!B95+ГП9!B95+СП1!B95+СП2!B95+ДСП!B95</f>
        <v>15</v>
      </c>
      <c r="C95" s="37">
        <f>ГБ1!C95++ГБ3!C95+ГБ4!C95+ГДБ!C95+ГРД!C95+ГП1!C95+ГП2!C95+ГП4!C95+ГП5!C95+ГП7!C95+ГП9!C95+СП1!C95+СП2!C95+ДСП!C95</f>
        <v>8.1000000000000014</v>
      </c>
    </row>
    <row r="96" spans="1:3" x14ac:dyDescent="0.25">
      <c r="A96" s="53" t="s">
        <v>13</v>
      </c>
      <c r="B96" s="4">
        <f>ГБ1!B96++ГБ3!B96+ГБ4!B96+ГДБ!B96+ГРД!B96+ГП1!B96+ГП2!B96+ГП4!B96+ГП5!B96+ГП7!B96+ГП9!B96+СП1!B96+СП2!B96+ДСП!B96</f>
        <v>162</v>
      </c>
      <c r="C96" s="37">
        <f>ГБ1!C96++ГБ3!C96+ГБ4!C96+ГДБ!C96+ГРД!C96+ГП1!C96+ГП2!C96+ГП4!C96+ГП5!C96+ГП7!C96+ГП9!C96+СП1!C96+СП2!C96+ДСП!C96</f>
        <v>76.400000000000006</v>
      </c>
    </row>
    <row r="97" spans="1:3" x14ac:dyDescent="0.25">
      <c r="A97" s="53" t="s">
        <v>56</v>
      </c>
      <c r="B97" s="4">
        <f>ГБ1!B97++ГБ3!B97+ГБ4!B97+ГДБ!B97+ГРД!B97+ГП1!B97+ГП2!B97+ГП4!B97+ГП5!B97+ГП7!B97+ГП9!B97+СП1!B97+СП2!B97+ДСП!B97</f>
        <v>0</v>
      </c>
      <c r="C97" s="37">
        <f>ГБ1!C97++ГБ3!C97+ГБ4!C97+ГДБ!C97+ГРД!C97+ГП1!C97+ГП2!C97+ГП4!C97+ГП5!C97+ГП7!C97+ГП9!C97+СП1!C97+СП2!C97+ДСП!C97</f>
        <v>0</v>
      </c>
    </row>
    <row r="98" spans="1:3" x14ac:dyDescent="0.25">
      <c r="A98" s="53" t="s">
        <v>41</v>
      </c>
      <c r="B98" s="4">
        <f>ГБ1!B98++ГБ3!B98+ГБ4!B98+ГДБ!B98+ГРД!B98+ГП1!B98+ГП2!B98+ГП4!B98+ГП5!B98+ГП7!B98+ГП9!B98+СП1!B98+СП2!B98+ДСП!B98</f>
        <v>1</v>
      </c>
      <c r="C98" s="37">
        <f>ГБ1!C98++ГБ3!C98+ГБ4!C98+ГДБ!C98+ГРД!C98+ГП1!C98+ГП2!C98+ГП4!C98+ГП5!C98+ГП7!C98+ГП9!C98+СП1!C98+СП2!C98+ДСП!C98</f>
        <v>0.9</v>
      </c>
    </row>
    <row r="99" spans="1:3" x14ac:dyDescent="0.25">
      <c r="A99" s="53" t="s">
        <v>32</v>
      </c>
      <c r="B99" s="4">
        <f>ГБ1!B99++ГБ3!B99+ГБ4!B99+ГДБ!B99+ГРД!B99+ГП1!B99+ГП2!B99+ГП4!B99+ГП5!B99+ГП7!B99+ГП9!B99+СП1!B99+СП2!B99+ДСП!B99</f>
        <v>6</v>
      </c>
      <c r="C99" s="37">
        <f>ГБ1!C99++ГБ3!C99+ГБ4!C99+ГДБ!C99+ГРД!C99+ГП1!C99+ГП2!C99+ГП4!C99+ГП5!C99+ГП7!C99+ГП9!C99+СП1!C99+СП2!C99+ДСП!C99</f>
        <v>2.9</v>
      </c>
    </row>
    <row r="100" spans="1:3" x14ac:dyDescent="0.25">
      <c r="A100" s="53" t="s">
        <v>7</v>
      </c>
      <c r="B100" s="4">
        <f>ГБ1!B100++ГБ3!B100+ГБ4!B100+ГДБ!B100+ГРД!B100+ГП1!B100+ГП2!B100+ГП4!B100+ГП5!B100+ГП7!B100+ГП9!B100+СП1!B100+СП2!B100+ДСП!B100</f>
        <v>1517</v>
      </c>
      <c r="C100" s="37">
        <f>ГБ1!C100++ГБ3!C100+ГБ4!C100+ГДБ!C100+ГРД!C100+ГП1!C100+ГП2!C100+ГП4!C100+ГП5!C100+ГП7!C100+ГП9!C100+СП1!C100+СП2!C100+ДСП!C100</f>
        <v>724.8</v>
      </c>
    </row>
    <row r="101" spans="1:3" x14ac:dyDescent="0.25">
      <c r="A101" s="53" t="s">
        <v>24</v>
      </c>
      <c r="B101" s="4">
        <f>ГБ1!B101++ГБ3!B101+ГБ4!B101+ГДБ!B101+ГРД!B101+ГП1!B101+ГП2!B101+ГП4!B101+ГП5!B101+ГП7!B101+ГП9!B101+СП1!B101+СП2!B101+ДСП!B101</f>
        <v>0</v>
      </c>
      <c r="C101" s="37">
        <f>ГБ1!C101++ГБ3!C101+ГБ4!C101+ГДБ!C101+ГРД!C101+ГП1!C101+ГП2!C101+ГП4!C101+ГП5!C101+ГП7!C101+ГП9!C101+СП1!C101+СП2!C101+ДСП!C101</f>
        <v>0</v>
      </c>
    </row>
    <row r="102" spans="1:3" x14ac:dyDescent="0.25">
      <c r="A102" s="53" t="s">
        <v>35</v>
      </c>
      <c r="B102" s="4">
        <f>ГБ1!B102++ГБ3!B102+ГБ4!B102+ГДБ!B102+ГРД!B102+ГП1!B102+ГП2!B102+ГП4!B102+ГП5!B102+ГП7!B102+ГП9!B102+СП1!B102+СП2!B102+ДСП!B102</f>
        <v>0</v>
      </c>
      <c r="C102" s="37">
        <f>ГБ1!C102++ГБ3!C102+ГБ4!C102+ГДБ!C102+ГРД!C102+ГП1!C102+ГП2!C102+ГП4!C102+ГП5!C102+ГП7!C102+ГП9!C102+СП1!C102+СП2!C102+ДСП!C102</f>
        <v>0</v>
      </c>
    </row>
    <row r="103" spans="1:3" x14ac:dyDescent="0.25">
      <c r="A103" s="53" t="s">
        <v>30</v>
      </c>
      <c r="B103" s="4">
        <f>ГБ1!B103++ГБ3!B103+ГБ4!B103+ГДБ!B103+ГРД!B103+ГП1!B103+ГП2!B103+ГП4!B103+ГП5!B103+ГП7!B103+ГП9!B103+СП1!B103+СП2!B103+ДСП!B103</f>
        <v>1876</v>
      </c>
      <c r="C103" s="37">
        <f>ГБ1!C103++ГБ3!C103+ГБ4!C103+ГДБ!C103+ГРД!C103+ГП1!C103+ГП2!C103+ГП4!C103+ГП5!C103+ГП7!C103+ГП9!C103+СП1!C103+СП2!C103+ДСП!C103</f>
        <v>990.4</v>
      </c>
    </row>
    <row r="104" spans="1:3" x14ac:dyDescent="0.25">
      <c r="A104" s="53" t="s">
        <v>20</v>
      </c>
      <c r="B104" s="4">
        <f>ГБ1!B104++ГБ3!B104+ГБ4!B104+ГДБ!B104+ГРД!B104+ГП1!B104+ГП2!B104+ГП4!B104+ГП5!B104+ГП7!B104+ГП9!B104+СП1!B104+СП2!B104+ДСП!B104</f>
        <v>5</v>
      </c>
      <c r="C104" s="37">
        <f>ГБ1!C104++ГБ3!C104+ГБ4!C104+ГДБ!C104+ГРД!C104+ГП1!C104+ГП2!C104+ГП4!C104+ГП5!C104+ГП7!C104+ГП9!C104+СП1!C104+СП2!C104+ДСП!C104</f>
        <v>2.2000000000000002</v>
      </c>
    </row>
    <row r="105" spans="1:3" x14ac:dyDescent="0.25">
      <c r="A105" s="53" t="s">
        <v>17</v>
      </c>
      <c r="B105" s="4">
        <f>ГБ1!B105++ГБ3!B105+ГБ4!B105+ГДБ!B105+ГРД!B105+ГП1!B105+ГП2!B105+ГП4!B105+ГП5!B105+ГП7!B105+ГП9!B105+СП1!B105+СП2!B105+ДСП!B105</f>
        <v>0</v>
      </c>
      <c r="C105" s="37">
        <f>ГБ1!C105++ГБ3!C105+ГБ4!C105+ГДБ!C105+ГРД!C105+ГП1!C105+ГП2!C105+ГП4!C105+ГП5!C105+ГП7!C105+ГП9!C105+СП1!C105+СП2!C105+ДСП!C105</f>
        <v>0</v>
      </c>
    </row>
    <row r="106" spans="1:3" x14ac:dyDescent="0.25">
      <c r="A106" s="53" t="s">
        <v>12</v>
      </c>
      <c r="B106" s="4">
        <f>ГБ1!B106++ГБ3!B106+ГБ4!B106+ГДБ!B106+ГРД!B106+ГП1!B106+ГП2!B106+ГП4!B106+ГП5!B106+ГП7!B106+ГП9!B106+СП1!B106+СП2!B106+ДСП!B106</f>
        <v>1</v>
      </c>
      <c r="C106" s="37">
        <f>ГБ1!C106++ГБ3!C106+ГБ4!C106+ГДБ!C106+ГРД!C106+ГП1!C106+ГП2!C106+ГП4!C106+ГП5!C106+ГП7!C106+ГП9!C106+СП1!C106+СП2!C106+ДСП!C106</f>
        <v>0.3</v>
      </c>
    </row>
    <row r="107" spans="1:3" x14ac:dyDescent="0.25">
      <c r="A107" s="53" t="s">
        <v>40</v>
      </c>
      <c r="B107" s="4">
        <f>ГБ1!B107++ГБ3!B107+ГБ4!B107+ГДБ!B107+ГРД!B107+ГП1!B107+ГП2!B107+ГП4!B107+ГП5!B107+ГП7!B107+ГП9!B107+СП1!B107+СП2!B107+ДСП!B107</f>
        <v>0</v>
      </c>
      <c r="C107" s="37">
        <f>ГБ1!C107++ГБ3!C107+ГБ4!C107+ГДБ!C107+ГРД!C107+ГП1!C107+ГП2!C107+ГП4!C107+ГП5!C107+ГП7!C107+ГП9!C107+СП1!C107+СП2!C107+ДСП!C107</f>
        <v>0</v>
      </c>
    </row>
    <row r="108" spans="1:3" x14ac:dyDescent="0.25">
      <c r="A108" s="53" t="s">
        <v>28</v>
      </c>
      <c r="B108" s="4">
        <f>ГБ1!B108++ГБ3!B108+ГБ4!B108+ГДБ!B108+ГРД!B108+ГП1!B108+ГП2!B108+ГП4!B108+ГП5!B108+ГП7!B108+ГП9!B108+СП1!B108+СП2!B108+ДСП!B108</f>
        <v>1449</v>
      </c>
      <c r="C108" s="37">
        <f>ГБ1!C108++ГБ3!C108+ГБ4!C108+ГДБ!C108+ГРД!C108+ГП1!C108+ГП2!C108+ГП4!C108+ГП5!C108+ГП7!C108+ГП9!C108+СП1!C108+СП2!C108+ДСП!C108</f>
        <v>735.09999999999991</v>
      </c>
    </row>
    <row r="109" spans="1:3" x14ac:dyDescent="0.25">
      <c r="A109" s="53" t="s">
        <v>29</v>
      </c>
      <c r="B109" s="4">
        <f>ГБ1!B109++ГБ3!B109+ГБ4!B109+ГДБ!B109+ГРД!B109+ГП1!B109+ГП2!B109+ГП4!B109+ГП5!B109+ГП7!B109+ГП9!B109+СП1!B109+СП2!B109+ДСП!B109</f>
        <v>2</v>
      </c>
      <c r="C109" s="37">
        <f>ГБ1!C109++ГБ3!C109+ГБ4!C109+ГДБ!C109+ГРД!C109+ГП1!C109+ГП2!C109+ГП4!C109+ГП5!C109+ГП7!C109+ГП9!C109+СП1!C109+СП2!C109+ДСП!C109</f>
        <v>1.1000000000000001</v>
      </c>
    </row>
    <row r="110" spans="1:3" x14ac:dyDescent="0.25">
      <c r="A110" s="53" t="s">
        <v>15</v>
      </c>
      <c r="B110" s="4">
        <f>ГБ1!B110++ГБ3!B110+ГБ4!B110+ГДБ!B110+ГРД!B110+ГП1!B110+ГП2!B110+ГП4!B110+ГП5!B110+ГП7!B110+ГП9!B110+СП1!B110+СП2!B110+ДСП!B110</f>
        <v>40389</v>
      </c>
      <c r="C110" s="37">
        <f>ГБ1!C110++ГБ3!C110+ГБ4!C110+ГДБ!C110+ГРД!C110+ГП1!C110+ГП2!C110+ГП4!C110+ГП5!C110+ГП7!C110+ГП9!C110+СП1!C110+СП2!C110+ДСП!C110</f>
        <v>39443.199999999997</v>
      </c>
    </row>
    <row r="111" spans="1:3" x14ac:dyDescent="0.25">
      <c r="A111" s="53" t="s">
        <v>10</v>
      </c>
      <c r="B111" s="4">
        <f>ГБ1!B111++ГБ3!B111+ГБ4!B111+ГДБ!B111+ГРД!B111+ГП1!B111+ГП2!B111+ГП4!B111+ГП5!B111+ГП7!B111+ГП9!B111+СП1!B111+СП2!B111+ДСП!B111</f>
        <v>485</v>
      </c>
      <c r="C111" s="37">
        <f>ГБ1!C111++ГБ3!C111+ГБ4!C111+ГДБ!C111+ГРД!C111+ГП1!C111+ГП2!C111+ГП4!C111+ГП5!C111+ГП7!C111+ГП9!C111+СП1!C111+СП2!C111+ДСП!C111</f>
        <v>230.1</v>
      </c>
    </row>
    <row r="112" spans="1:3" x14ac:dyDescent="0.25">
      <c r="A112" s="53" t="s">
        <v>8</v>
      </c>
      <c r="B112" s="4">
        <f>ГБ1!B112++ГБ3!B112+ГБ4!B112+ГДБ!B112+ГРД!B112+ГП1!B112+ГП2!B112+ГП4!B112+ГП5!B112+ГП7!B112+ГП9!B112+СП1!B112+СП2!B112+ДСП!B112</f>
        <v>0</v>
      </c>
      <c r="C112" s="37">
        <f>ГБ1!C112++ГБ3!C112+ГБ4!C112+ГДБ!C112+ГРД!C112+ГП1!C112+ГП2!C112+ГП4!C112+ГП5!C112+ГП7!C112+ГП9!C112+СП1!C112+СП2!C112+ДСП!C112</f>
        <v>0</v>
      </c>
    </row>
    <row r="113" spans="1:3" x14ac:dyDescent="0.25">
      <c r="A113" s="53" t="s">
        <v>47</v>
      </c>
      <c r="B113" s="4">
        <f>ГБ1!B113++ГБ3!B113+ГБ4!B113+ГДБ!B113+ГРД!B113+ГП1!B113+ГП2!B113+ГП4!B113+ГП5!B113+ГП7!B113+ГП9!B113+СП1!B113+СП2!B113+ДСП!B113</f>
        <v>0</v>
      </c>
      <c r="C113" s="37">
        <f>ГБ1!C113++ГБ3!C113+ГБ4!C113+ГДБ!C113+ГРД!C113+ГП1!C113+ГП2!C113+ГП4!C113+ГП5!C113+ГП7!C113+ГП9!C113+СП1!C113+СП2!C113+ДСП!C113</f>
        <v>0</v>
      </c>
    </row>
    <row r="114" spans="1:3" x14ac:dyDescent="0.25">
      <c r="A114" s="53" t="s">
        <v>16</v>
      </c>
      <c r="B114" s="4">
        <f>ГБ1!B114++ГБ3!B114+ГБ4!B114+ГДБ!B114+ГРД!B114+ГП1!B114+ГП2!B114+ГП4!B114+ГП5!B114+ГП7!B114+ГП9!B114+СП1!B114+СП2!B114+ДСП!B114</f>
        <v>137888</v>
      </c>
      <c r="C114" s="37">
        <f>ГБ1!C114++ГБ3!C114+ГБ4!C114+ГДБ!C114+ГРД!C114+ГП1!C114+ГП2!C114+ГП4!C114+ГП5!C114+ГП7!C114+ГП9!C114+СП1!C114+СП2!C114+ДСП!C114</f>
        <v>73029.5</v>
      </c>
    </row>
    <row r="115" spans="1:3" x14ac:dyDescent="0.25">
      <c r="A115" s="53" t="s">
        <v>55</v>
      </c>
      <c r="B115" s="4">
        <f>ГБ1!B115++ГБ3!B115+ГБ4!B115+ГДБ!B115+ГРД!B115+ГП1!B115+ГП2!B115+ГП4!B115+ГП5!B115+ГП7!B115+ГП9!B115+СП1!B115+СП2!B115+ДСП!B115</f>
        <v>0</v>
      </c>
      <c r="C115" s="37">
        <f>ГБ1!C115++ГБ3!C115+ГБ4!C115+ГДБ!C115+ГРД!C115+ГП1!C115+ГП2!C115+ГП4!C115+ГП5!C115+ГП7!C115+ГП9!C115+СП1!C115+СП2!C115+ДСП!C115</f>
        <v>0</v>
      </c>
    </row>
    <row r="116" spans="1:3" x14ac:dyDescent="0.25">
      <c r="A116" s="53" t="s">
        <v>23</v>
      </c>
      <c r="B116" s="4">
        <f>ГБ1!B116++ГБ3!B116+ГБ4!B116+ГДБ!B116+ГРД!B116+ГП1!B116+ГП2!B116+ГП4!B116+ГП5!B116+ГП7!B116+ГП9!B116+СП1!B116+СП2!B116+ДСП!B116</f>
        <v>0</v>
      </c>
      <c r="C116" s="37">
        <f>ГБ1!C116++ГБ3!C116+ГБ4!C116+ГДБ!C116+ГРД!C116+ГП1!C116+ГП2!C116+ГП4!C116+ГП5!C116+ГП7!C116+ГП9!C116+СП1!C116+СП2!C116+ДСП!C116</f>
        <v>0</v>
      </c>
    </row>
    <row r="117" spans="1:3" x14ac:dyDescent="0.25">
      <c r="A117" s="53" t="s">
        <v>39</v>
      </c>
      <c r="B117" s="4">
        <f>ГБ1!B117++ГБ3!B117+ГБ4!B117+ГДБ!B117+ГРД!B117+ГП1!B117+ГП2!B117+ГП4!B117+ГП5!B117+ГП7!B117+ГП9!B117+СП1!B117+СП2!B117+ДСП!B117</f>
        <v>32609</v>
      </c>
      <c r="C117" s="37">
        <f>ГБ1!C117++ГБ3!C117+ГБ4!C117+ГДБ!C117+ГРД!C117+ГП1!C117+ГП2!C117+ГП4!C117+ГП5!C117+ГП7!C117+ГП9!C117+СП1!C117+СП2!C117+ДСП!C117</f>
        <v>34136.9</v>
      </c>
    </row>
    <row r="118" spans="1:3" x14ac:dyDescent="0.25">
      <c r="A118" s="53" t="s">
        <v>38</v>
      </c>
      <c r="B118" s="4">
        <f>ГБ1!B118++ГБ3!B118+ГБ4!B118+ГДБ!B118+ГРД!B118+ГП1!B118+ГП2!B118+ГП4!B118+ГП5!B118+ГП7!B118+ГП9!B118+СП1!B118+СП2!B118+ДСП!B118</f>
        <v>1315</v>
      </c>
      <c r="C118" s="37">
        <f>ГБ1!C118++ГБ3!C118+ГБ4!C118+ГДБ!C118+ГРД!C118+ГП1!C118+ГП2!C118+ГП4!C118+ГП5!C118+ГП7!C118+ГП9!C118+СП1!C118+СП2!C118+ДСП!C118</f>
        <v>637.9</v>
      </c>
    </row>
    <row r="119" spans="1:3" x14ac:dyDescent="0.25">
      <c r="A119" s="53" t="s">
        <v>37</v>
      </c>
      <c r="B119" s="4">
        <f>ГБ1!B119++ГБ3!B119+ГБ4!B119+ГДБ!B119+ГРД!B119+ГП1!B119+ГП2!B119+ГП4!B119+ГП5!B119+ГП7!B119+ГП9!B119+СП1!B119+СП2!B119+ДСП!B119</f>
        <v>4024</v>
      </c>
      <c r="C119" s="37">
        <f>ГБ1!C119++ГБ3!C119+ГБ4!C119+ГДБ!C119+ГРД!C119+ГП1!C119+ГП2!C119+ГП4!C119+ГП5!C119+ГП7!C119+ГП9!C119+СП1!C119+СП2!C119+ДСП!C119</f>
        <v>2023.6000000000001</v>
      </c>
    </row>
    <row r="120" spans="1:3" x14ac:dyDescent="0.25">
      <c r="A120" s="53" t="s">
        <v>21</v>
      </c>
      <c r="B120" s="4">
        <f>ГБ1!B120++ГБ3!B120+ГБ4!B120+ГДБ!B120+ГРД!B120+ГП1!B120+ГП2!B120+ГП4!B120+ГП5!B120+ГП7!B120+ГП9!B120+СП1!B120+СП2!B120+ДСП!B120</f>
        <v>0</v>
      </c>
      <c r="C120" s="37">
        <f>ГБ1!C120++ГБ3!C120+ГБ4!C120+ГДБ!C120+ГРД!C120+ГП1!C120+ГП2!C120+ГП4!C120+ГП5!C120+ГП7!C120+ГП9!C120+СП1!C120+СП2!C120+ДСП!C120</f>
        <v>0</v>
      </c>
    </row>
    <row r="121" spans="1:3" x14ac:dyDescent="0.25">
      <c r="A121" s="53" t="s">
        <v>57</v>
      </c>
      <c r="B121" s="4">
        <f>ГБ1!B121++ГБ3!B121+ГБ4!B121+ГДБ!B121+ГРД!B121+ГП1!B121+ГП2!B121+ГП4!B121+ГП5!B121+ГП7!B121+ГП9!B121+СП1!B121+СП2!B121+ДСП!B121</f>
        <v>0</v>
      </c>
      <c r="C121" s="37">
        <f>ГБ1!C121++ГБ3!C121+ГБ4!C121+ГДБ!C121+ГРД!C121+ГП1!C121+ГП2!C121+ГП4!C121+ГП5!C121+ГП7!C121+ГП9!C121+СП1!C121+СП2!C121+ДСП!C121</f>
        <v>0</v>
      </c>
    </row>
    <row r="122" spans="1:3" x14ac:dyDescent="0.25">
      <c r="A122" s="53" t="s">
        <v>11</v>
      </c>
      <c r="B122" s="4">
        <f>ГБ1!B122++ГБ3!B122+ГБ4!B122+ГДБ!B122+ГРД!B122+ГП1!B122+ГП2!B122+ГП4!B122+ГП5!B122+ГП7!B122+ГП9!B122+СП1!B122+СП2!B122+ДСП!B122</f>
        <v>50</v>
      </c>
      <c r="C122" s="37">
        <f>ГБ1!C122++ГБ3!C122+ГБ4!C122+ГДБ!C122+ГРД!C122+ГП1!C122+ГП2!C122+ГП4!C122+ГП5!C122+ГП7!C122+ГП9!C122+СП1!C122+СП2!C122+ДСП!C122</f>
        <v>29.6</v>
      </c>
    </row>
    <row r="123" spans="1:3" x14ac:dyDescent="0.25">
      <c r="A123" s="18" t="s">
        <v>36</v>
      </c>
      <c r="B123" s="6">
        <f>SUM(B93:B122)</f>
        <v>222770</v>
      </c>
      <c r="C123" s="19">
        <f t="shared" ref="C123" si="2">SUM(C93:C122)</f>
        <v>152584</v>
      </c>
    </row>
    <row r="124" spans="1:3" x14ac:dyDescent="0.25">
      <c r="A124" s="98" t="s">
        <v>65</v>
      </c>
      <c r="B124" s="99"/>
      <c r="C124" s="100"/>
    </row>
    <row r="125" spans="1:3" x14ac:dyDescent="0.25">
      <c r="A125" s="53" t="s">
        <v>27</v>
      </c>
      <c r="B125" s="4">
        <f>ГБ1!B125++ГБ3!B125+ГБ4!B125+ГДБ!B125+ГРД!B125+ГП1!B125+ГП2!B125+ГП4!B125+ГП5!B125+ГП7!B125+ГП9!B125+СП1!B125+СП2!B125+ДСП!B125</f>
        <v>51396</v>
      </c>
      <c r="C125" s="37">
        <f>ГБ1!C125++ГБ3!C125+ГБ4!C125+ГДБ!C125+ГРД!C125+ГП1!C125+ГП2!C125+ГП4!C125+ГП5!C125+ГП7!C125+ГП9!C125+СП1!C125+СП2!C125+ДСП!C125</f>
        <v>78838.100000000006</v>
      </c>
    </row>
    <row r="126" spans="1:3" x14ac:dyDescent="0.25">
      <c r="A126" s="53" t="s">
        <v>14</v>
      </c>
      <c r="B126" s="4">
        <f>ГБ1!B126++ГБ3!B126+ГБ4!B126+ГДБ!B126+ГРД!B126+ГП1!B126+ГП2!B126+ГП4!B126+ГП5!B126+ГП7!B126+ГП9!B126+СП1!B126+СП2!B126+ДСП!B126</f>
        <v>0</v>
      </c>
      <c r="C126" s="37">
        <f>ГБ1!C126++ГБ3!C126+ГБ4!C126+ГДБ!C126+ГРД!C126+ГП1!C126+ГП2!C126+ГП4!C126+ГП5!C126+ГП7!C126+ГП9!C126+СП1!C126+СП2!C126+ДСП!C126</f>
        <v>0</v>
      </c>
    </row>
    <row r="127" spans="1:3" x14ac:dyDescent="0.25">
      <c r="A127" s="53" t="s">
        <v>9</v>
      </c>
      <c r="B127" s="4">
        <f>ГБ1!B127++ГБ3!B127+ГБ4!B127+ГДБ!B127+ГРД!B127+ГП1!B127+ГП2!B127+ГП4!B127+ГП5!B127+ГП7!B127+ГП9!B127+СП1!B127+СП2!B127+ДСП!B127</f>
        <v>3452</v>
      </c>
      <c r="C127" s="37">
        <f>ГБ1!C127++ГБ3!C127+ГБ4!C127+ГДБ!C127+ГРД!C127+ГП1!C127+ГП2!C127+ГП4!C127+ГП5!C127+ГП7!C127+ГП9!C127+СП1!C127+СП2!C127+ДСП!C127</f>
        <v>2778</v>
      </c>
    </row>
    <row r="128" spans="1:3" x14ac:dyDescent="0.25">
      <c r="A128" s="53" t="s">
        <v>13</v>
      </c>
      <c r="B128" s="4">
        <f>ГБ1!B128++ГБ3!B128+ГБ4!B128+ГДБ!B128+ГРД!B128+ГП1!B128+ГП2!B128+ГП4!B128+ГП5!B128+ГП7!B128+ГП9!B128+СП1!B128+СП2!B128+ДСП!B128</f>
        <v>695</v>
      </c>
      <c r="C128" s="37">
        <f>ГБ1!C128++ГБ3!C128+ГБ4!C128+ГДБ!C128+ГРД!C128+ГП1!C128+ГП2!C128+ГП4!C128+ГП5!C128+ГП7!C128+ГП9!C128+СП1!C128+СП2!C128+ДСП!C128</f>
        <v>539</v>
      </c>
    </row>
    <row r="129" spans="1:4" x14ac:dyDescent="0.25">
      <c r="A129" s="53" t="s">
        <v>56</v>
      </c>
      <c r="B129" s="4">
        <f>ГБ1!B129++ГБ3!B129+ГБ4!B129+ГДБ!B129+ГРД!B129+ГП1!B129+ГП2!B129+ГП4!B129+ГП5!B129+ГП7!B129+ГП9!B129+СП1!B129+СП2!B129+ДСП!B129</f>
        <v>0</v>
      </c>
      <c r="C129" s="37">
        <f>ГБ1!C129++ГБ3!C129+ГБ4!C129+ГДБ!C129+ГРД!C129+ГП1!C129+ГП2!C129+ГП4!C129+ГП5!C129+ГП7!C129+ГП9!C129+СП1!C129+СП2!C129+ДСП!C129</f>
        <v>0</v>
      </c>
    </row>
    <row r="130" spans="1:4" x14ac:dyDescent="0.25">
      <c r="A130" s="53" t="s">
        <v>41</v>
      </c>
      <c r="B130" s="4">
        <f>ГБ1!B130++ГБ3!B130+ГБ4!B130+ГДБ!B130+ГРД!B130+ГП1!B130+ГП2!B130+ГП4!B130+ГП5!B130+ГП7!B130+ГП9!B130+СП1!B130+СП2!B130+ДСП!B130</f>
        <v>105</v>
      </c>
      <c r="C130" s="37">
        <f>ГБ1!C130++ГБ3!C130+ГБ4!C130+ГДБ!C130+ГРД!C130+ГП1!C130+ГП2!C130+ГП4!C130+ГП5!C130+ГП7!C130+ГП9!C130+СП1!C130+СП2!C130+ДСП!C130</f>
        <v>139</v>
      </c>
    </row>
    <row r="131" spans="1:4" x14ac:dyDescent="0.25">
      <c r="A131" s="53" t="s">
        <v>32</v>
      </c>
      <c r="B131" s="4">
        <f>ГБ1!B131++ГБ3!B131+ГБ4!B131+ГДБ!B131+ГРД!B131+ГП1!B131+ГП2!B131+ГП4!B131+ГП5!B131+ГП7!B131+ГП9!B131+СП1!B131+СП2!B131+ДСП!B131</f>
        <v>2800</v>
      </c>
      <c r="C131" s="37">
        <f>ГБ1!C131++ГБ3!C131+ГБ4!C131+ГДБ!C131+ГРД!C131+ГП1!C131+ГП2!C131+ГП4!C131+ГП5!C131+ГП7!C131+ГП9!C131+СП1!C131+СП2!C131+ДСП!C131</f>
        <v>2820</v>
      </c>
    </row>
    <row r="132" spans="1:4" x14ac:dyDescent="0.25">
      <c r="A132" s="53" t="s">
        <v>7</v>
      </c>
      <c r="B132" s="4">
        <f>ГБ1!B132++ГБ3!B132+ГБ4!B132+ГДБ!B132+ГРД!B132+ГП1!B132+ГП2!B132+ГП4!B132+ГП5!B132+ГП7!B132+ГП9!B132+СП1!B132+СП2!B132+ДСП!B132</f>
        <v>22220</v>
      </c>
      <c r="C132" s="37">
        <f>ГБ1!C132++ГБ3!C132+ГБ4!C132+ГДБ!C132+ГРД!C132+ГП1!C132+ГП2!C132+ГП4!C132+ГП5!C132+ГП7!C132+ГП9!C132+СП1!C132+СП2!C132+ДСП!C132</f>
        <v>19668</v>
      </c>
    </row>
    <row r="133" spans="1:4" x14ac:dyDescent="0.25">
      <c r="A133" s="53" t="s">
        <v>24</v>
      </c>
      <c r="B133" s="4">
        <f>ГБ1!B133++ГБ3!B133+ГБ4!B133+ГДБ!B133+ГРД!B133+ГП1!B133+ГП2!B133+ГП4!B133+ГП5!B133+ГП7!B133+ГП9!B133+СП1!B133+СП2!B133+ДСП!B133</f>
        <v>2338</v>
      </c>
      <c r="C133" s="37">
        <f>ГБ1!C133++ГБ3!C133+ГБ4!C133+ГДБ!C133+ГРД!C133+ГП1!C133+ГП2!C133+ГП4!C133+ГП5!C133+ГП7!C133+ГП9!C133+СП1!C133+СП2!C133+ДСП!C133</f>
        <v>2004</v>
      </c>
    </row>
    <row r="134" spans="1:4" x14ac:dyDescent="0.25">
      <c r="A134" s="53" t="s">
        <v>35</v>
      </c>
      <c r="B134" s="4">
        <f>ГБ1!B134++ГБ3!B134+ГБ4!B134+ГДБ!B134+ГРД!B134+ГП1!B134+ГП2!B134+ГП4!B134+ГП5!B134+ГП7!B134+ГП9!B134+СП1!B134+СП2!B134+ДСП!B134</f>
        <v>0</v>
      </c>
      <c r="C134" s="37">
        <f>ГБ1!C134++ГБ3!C134+ГБ4!C134+ГДБ!C134+ГРД!C134+ГП1!C134+ГП2!C134+ГП4!C134+ГП5!C134+ГП7!C134+ГП9!C134+СП1!C134+СП2!C134+ДСП!C134</f>
        <v>0</v>
      </c>
    </row>
    <row r="135" spans="1:4" x14ac:dyDescent="0.25">
      <c r="A135" s="53" t="s">
        <v>30</v>
      </c>
      <c r="B135" s="4">
        <f>ГБ1!B135++ГБ3!B135+ГБ4!B135+ГДБ!B135+ГРД!B135+ГП1!B135+ГП2!B135+ГП4!B135+ГП5!B135+ГП7!B135+ГП9!B135+СП1!B135+СП2!B135+ДСП!B135</f>
        <v>42510</v>
      </c>
      <c r="C135" s="37">
        <f>ГБ1!C135++ГБ3!C135+ГБ4!C135+ГДБ!C135+ГРД!C135+ГП1!C135+ГП2!C135+ГП4!C135+ГП5!C135+ГП7!C135+ГП9!C135+СП1!C135+СП2!C135+ДСП!C135</f>
        <v>41352.899999999994</v>
      </c>
    </row>
    <row r="136" spans="1:4" x14ac:dyDescent="0.25">
      <c r="A136" s="53" t="s">
        <v>20</v>
      </c>
      <c r="B136" s="4">
        <f>ГБ1!B136++ГБ3!B136+ГБ4!B136+ГДБ!B136+ГРД!B136+ГП1!B136+ГП2!B136+ГП4!B136+ГП5!B136+ГП7!B136+ГП9!B136+СП1!B136+СП2!B136+ДСП!B136</f>
        <v>170</v>
      </c>
      <c r="C136" s="37">
        <f>ГБ1!C136++ГБ3!C136+ГБ4!C136+ГДБ!C136+ГРД!C136+ГП1!C136+ГП2!C136+ГП4!C136+ГП5!C136+ГП7!C136+ГП9!C136+СП1!C136+СП2!C136+ДСП!C136</f>
        <v>199</v>
      </c>
    </row>
    <row r="137" spans="1:4" x14ac:dyDescent="0.25">
      <c r="A137" s="53" t="s">
        <v>17</v>
      </c>
      <c r="B137" s="4">
        <f>ГБ1!B137++ГБ3!B137+ГБ4!B137+ГДБ!B137+ГРД!B137+ГП1!B137+ГП2!B137+ГП4!B137+ГП5!B137+ГП7!B137+ГП9!B137+СП1!B137+СП2!B137+ДСП!B137</f>
        <v>0</v>
      </c>
      <c r="C137" s="37">
        <f>ГБ1!C137++ГБ3!C137+ГБ4!C137+ГДБ!C137+ГРД!C137+ГП1!C137+ГП2!C137+ГП4!C137+ГП5!C137+ГП7!C137+ГП9!C137+СП1!C137+СП2!C137+ДСП!C137</f>
        <v>0</v>
      </c>
    </row>
    <row r="138" spans="1:4" x14ac:dyDescent="0.25">
      <c r="A138" s="53" t="s">
        <v>12</v>
      </c>
      <c r="B138" s="4">
        <f>ГБ1!B138++ГБ3!B138+ГБ4!B138+ГДБ!B138+ГРД!B138+ГП1!B138+ГП2!B138+ГП4!B138+ГП5!B138+ГП7!B138+ГП9!B138+СП1!B138+СП2!B138+ДСП!B138</f>
        <v>3515</v>
      </c>
      <c r="C138" s="37">
        <f>ГБ1!C138++ГБ3!C138+ГБ4!C138+ГДБ!C138+ГРД!C138+ГП1!C138+ГП2!C138+ГП4!C138+ГП5!C138+ГП7!C138+ГП9!C138+СП1!C138+СП2!C138+ДСП!C138</f>
        <v>15441</v>
      </c>
    </row>
    <row r="139" spans="1:4" x14ac:dyDescent="0.25">
      <c r="A139" s="53" t="s">
        <v>40</v>
      </c>
      <c r="B139" s="4">
        <f>ГБ1!B139++ГБ3!B139+ГБ4!B139+ГДБ!B139+ГРД!B139+ГП1!B139+ГП2!B139+ГП4!B139+ГП5!B139+ГП7!B139+ГП9!B139+СП1!B139+СП2!B139+ДСП!B139</f>
        <v>5988</v>
      </c>
      <c r="C139" s="37">
        <f>ГБ1!C139++ГБ3!C139+ГБ4!C139+ГДБ!C139+ГРД!C139+ГП1!C139+ГП2!C139+ГП4!C139+ГП5!C139+ГП7!C139+ГП9!C139+СП1!C139+СП2!C139+ДСП!C139</f>
        <v>4218</v>
      </c>
      <c r="D139" s="81">
        <f>C139+C66</f>
        <v>6987</v>
      </c>
    </row>
    <row r="140" spans="1:4" x14ac:dyDescent="0.25">
      <c r="A140" s="53" t="s">
        <v>28</v>
      </c>
      <c r="B140" s="4">
        <f>ГБ1!B140++ГБ3!B140+ГБ4!B140+ГДБ!B140+ГРД!B140+ГП1!B140+ГП2!B140+ГП4!B140+ГП5!B140+ГП7!B140+ГП9!B140+СП1!B140+СП2!B140+ДСП!B140</f>
        <v>28253</v>
      </c>
      <c r="C140" s="37">
        <f>ГБ1!C140++ГБ3!C140+ГБ4!C140+ГДБ!C140+ГРД!C140+ГП1!C140+ГП2!C140+ГП4!C140+ГП5!C140+ГП7!C140+ГП9!C140+СП1!C140+СП2!C140+ДСП!C140</f>
        <v>31014</v>
      </c>
    </row>
    <row r="141" spans="1:4" x14ac:dyDescent="0.25">
      <c r="A141" s="53" t="s">
        <v>29</v>
      </c>
      <c r="B141" s="4">
        <f>ГБ1!B141++ГБ3!B141+ГБ4!B141+ГДБ!B141+ГРД!B141+ГП1!B141+ГП2!B141+ГП4!B141+ГП5!B141+ГП7!B141+ГП9!B141+СП1!B141+СП2!B141+ДСП!B141</f>
        <v>29055</v>
      </c>
      <c r="C141" s="37">
        <f>ГБ1!C141++ГБ3!C141+ГБ4!C141+ГДБ!C141+ГРД!C141+ГП1!C141+ГП2!C141+ГП4!C141+ГП5!C141+ГП7!C141+ГП9!C141+СП1!C141+СП2!C141+ДСП!C141</f>
        <v>24779</v>
      </c>
    </row>
    <row r="142" spans="1:4" x14ac:dyDescent="0.25">
      <c r="A142" s="53" t="s">
        <v>15</v>
      </c>
      <c r="B142" s="4">
        <f>ГБ1!B142++ГБ3!B142+ГБ4!B142+ГДБ!B142+ГРД!B142+ГП1!B142+ГП2!B142+ГП4!B142+ГП5!B142+ГП7!B142+ГП9!B142+СП1!B142+СП2!B142+ДСП!B142</f>
        <v>93347</v>
      </c>
      <c r="C142" s="37">
        <f>ГБ1!C142++ГБ3!C142+ГБ4!C142+ГДБ!C142+ГРД!C142+ГП1!C142+ГП2!C142+ГП4!C142+ГП5!C142+ГП7!C142+ГП9!C142+СП1!C142+СП2!C142+ДСП!C142</f>
        <v>154760.9</v>
      </c>
    </row>
    <row r="143" spans="1:4" x14ac:dyDescent="0.25">
      <c r="A143" s="53" t="s">
        <v>10</v>
      </c>
      <c r="B143" s="4">
        <f>ГБ1!B143++ГБ3!B143+ГБ4!B143+ГДБ!B143+ГРД!B143+ГП1!B143+ГП2!B143+ГП4!B143+ГП5!B143+ГП7!B143+ГП9!B143+СП1!B143+СП2!B143+ДСП!B143</f>
        <v>3842</v>
      </c>
      <c r="C143" s="37">
        <f>ГБ1!C143++ГБ3!C143+ГБ4!C143+ГДБ!C143+ГРД!C143+ГП1!C143+ГП2!C143+ГП4!C143+ГП5!C143+ГП7!C143+ГП9!C143+СП1!C143+СП2!C143+ДСП!C143</f>
        <v>2915</v>
      </c>
    </row>
    <row r="144" spans="1:4" x14ac:dyDescent="0.25">
      <c r="A144" s="53" t="s">
        <v>8</v>
      </c>
      <c r="B144" s="4">
        <f>ГБ1!B144++ГБ3!B144+ГБ4!B144+ГДБ!B144+ГРД!B144+ГП1!B144+ГП2!B144+ГП4!B144+ГП5!B144+ГП7!B144+ГП9!B144+СП1!B144+СП2!B144+ДСП!B144</f>
        <v>1883</v>
      </c>
      <c r="C144" s="37">
        <f>ГБ1!C144++ГБ3!C144+ГБ4!C144+ГДБ!C144+ГРД!C144+ГП1!C144+ГП2!C144+ГП4!C144+ГП5!C144+ГП7!C144+ГП9!C144+СП1!C144+СП2!C144+ДСП!C144</f>
        <v>1457</v>
      </c>
    </row>
    <row r="145" spans="1:3" x14ac:dyDescent="0.25">
      <c r="A145" s="53" t="s">
        <v>47</v>
      </c>
      <c r="B145" s="4">
        <f>ГБ1!B145++ГБ3!B145+ГБ4!B145+ГДБ!B145+ГРД!B145+ГП1!B145+ГП2!B145+ГП4!B145+ГП5!B145+ГП7!B145+ГП9!B145+СП1!B145+СП2!B145+ДСП!B145</f>
        <v>0</v>
      </c>
      <c r="C145" s="37">
        <f>ГБ1!C145++ГБ3!C145+ГБ4!C145+ГДБ!C145+ГРД!C145+ГП1!C145+ГП2!C145+ГП4!C145+ГП5!C145+ГП7!C145+ГП9!C145+СП1!C145+СП2!C145+ДСП!C145</f>
        <v>0</v>
      </c>
    </row>
    <row r="146" spans="1:3" x14ac:dyDescent="0.25">
      <c r="A146" s="53" t="s">
        <v>16</v>
      </c>
      <c r="B146" s="4">
        <f>ГБ1!B146++ГБ3!B146+ГБ4!B146+ГДБ!B146+ГРД!B146+ГП1!B146+ГП2!B146+ГП4!B146+ГП5!B146+ГП7!B146+ГП9!B146+СП1!B146+СП2!B146+ДСП!B146</f>
        <v>188541</v>
      </c>
      <c r="C146" s="37">
        <f>ГБ1!C146++ГБ3!C146+ГБ4!C146+ГДБ!C146+ГРД!C146+ГП1!C146+ГП2!C146+ГП4!C146+ГП5!C146+ГП7!C146+ГП9!C146+СП1!C146+СП2!C146+ДСП!C146</f>
        <v>174037.99999999997</v>
      </c>
    </row>
    <row r="147" spans="1:3" x14ac:dyDescent="0.25">
      <c r="A147" s="53" t="s">
        <v>55</v>
      </c>
      <c r="B147" s="4">
        <f>ГБ1!B147++ГБ3!B147+ГБ4!B147+ГДБ!B147+ГРД!B147+ГП1!B147+ГП2!B147+ГП4!B147+ГП5!B147+ГП7!B147+ГП9!B147+СП1!B147+СП2!B147+ДСП!B147</f>
        <v>0</v>
      </c>
      <c r="C147" s="37">
        <f>ГБ1!C147++ГБ3!C147+ГБ4!C147+ГДБ!C147+ГРД!C147+ГП1!C147+ГП2!C147+ГП4!C147+ГП5!C147+ГП7!C147+ГП9!C147+СП1!C147+СП2!C147+ДСП!C147</f>
        <v>0</v>
      </c>
    </row>
    <row r="148" spans="1:3" x14ac:dyDescent="0.25">
      <c r="A148" s="53" t="s">
        <v>23</v>
      </c>
      <c r="B148" s="4">
        <f>ГБ1!B148++ГБ3!B148+ГБ4!B148+ГДБ!B148+ГРД!B148+ГП1!B148+ГП2!B148+ГП4!B148+ГП5!B148+ГП7!B148+ГП9!B148+СП1!B148+СП2!B148+ДСП!B148</f>
        <v>0</v>
      </c>
      <c r="C148" s="37">
        <f>ГБ1!C148++ГБ3!C148+ГБ4!C148+ГДБ!C148+ГРД!C148+ГП1!C148+ГП2!C148+ГП4!C148+ГП5!C148+ГП7!C148+ГП9!C148+СП1!C148+СП2!C148+ДСП!C148</f>
        <v>0</v>
      </c>
    </row>
    <row r="149" spans="1:3" x14ac:dyDescent="0.25">
      <c r="A149" s="53" t="s">
        <v>39</v>
      </c>
      <c r="B149" s="4">
        <f>ГБ1!B149++ГБ3!B149+ГБ4!B149+ГДБ!B149+ГРД!B149+ГП1!B149+ГП2!B149+ГП4!B149+ГП5!B149+ГП7!B149+ГП9!B149+СП1!B149+СП2!B149+ДСП!B149</f>
        <v>31519</v>
      </c>
      <c r="C149" s="37">
        <f>ГБ1!C149++ГБ3!C149+ГБ4!C149+ГДБ!C149+ГРД!C149+ГП1!C149+ГП2!C149+ГП4!C149+ГП5!C149+ГП7!C149+ГП9!C149+СП1!C149+СП2!C149+ДСП!C149</f>
        <v>28847</v>
      </c>
    </row>
    <row r="150" spans="1:3" x14ac:dyDescent="0.25">
      <c r="A150" s="53" t="s">
        <v>38</v>
      </c>
      <c r="B150" s="4">
        <f>ГБ1!B150++ГБ3!B150+ГБ4!B150+ГДБ!B150+ГРД!B150+ГП1!B150+ГП2!B150+ГП4!B150+ГП5!B150+ГП7!B150+ГП9!B150+СП1!B150+СП2!B150+ДСП!B150</f>
        <v>9629</v>
      </c>
      <c r="C150" s="37">
        <f>ГБ1!C150++ГБ3!C150+ГБ4!C150+ГДБ!C150+ГРД!C150+ГП1!C150+ГП2!C150+ГП4!C150+ГП5!C150+ГП7!C150+ГП9!C150+СП1!C150+СП2!C150+ДСП!C150</f>
        <v>6263</v>
      </c>
    </row>
    <row r="151" spans="1:3" x14ac:dyDescent="0.25">
      <c r="A151" s="53" t="s">
        <v>37</v>
      </c>
      <c r="B151" s="4">
        <f>ГБ1!B151++ГБ3!B151+ГБ4!B151+ГДБ!B151+ГРД!B151+ГП1!B151+ГП2!B151+ГП4!B151+ГП5!B151+ГП7!B151+ГП9!B151+СП1!B151+СП2!B151+ДСП!B151</f>
        <v>30112</v>
      </c>
      <c r="C151" s="37">
        <f>ГБ1!C151++ГБ3!C151+ГБ4!C151+ГДБ!C151+ГРД!C151+ГП1!C151+ГП2!C151+ГП4!C151+ГП5!C151+ГП7!C151+ГП9!C151+СП1!C151+СП2!C151+ДСП!C151</f>
        <v>29633</v>
      </c>
    </row>
    <row r="152" spans="1:3" x14ac:dyDescent="0.25">
      <c r="A152" s="53" t="s">
        <v>21</v>
      </c>
      <c r="B152" s="4">
        <f>ГБ1!B152++ГБ3!B152+ГБ4!B152+ГДБ!B152+ГРД!B152+ГП1!B152+ГП2!B152+ГП4!B152+ГП5!B152+ГП7!B152+ГП9!B152+СП1!B152+СП2!B152+ДСП!B152</f>
        <v>0</v>
      </c>
      <c r="C152" s="37">
        <f>ГБ1!C152++ГБ3!C152+ГБ4!C152+ГДБ!C152+ГРД!C152+ГП1!C152+ГП2!C152+ГП4!C152+ГП5!C152+ГП7!C152+ГП9!C152+СП1!C152+СП2!C152+ДСП!C152</f>
        <v>0</v>
      </c>
    </row>
    <row r="153" spans="1:3" x14ac:dyDescent="0.25">
      <c r="A153" s="53" t="s">
        <v>57</v>
      </c>
      <c r="B153" s="4">
        <f>ГБ1!B153++ГБ3!B153+ГБ4!B153+ГДБ!B153+ГРД!B153+ГП1!B153+ГП2!B153+ГП4!B153+ГП5!B153+ГП7!B153+ГП9!B153+СП1!B153+СП2!B153+ДСП!B153</f>
        <v>151084</v>
      </c>
      <c r="C153" s="37">
        <f>ГБ1!C153++ГБ3!C153+ГБ4!C153+ГДБ!C153+ГРД!C153+ГП1!C153+ГП2!C153+ГП4!C153+ГП5!C153+ГП7!C153+ГП9!C153+СП1!C153+СП2!C153+ДСП!C153</f>
        <v>185830.90000000002</v>
      </c>
    </row>
    <row r="154" spans="1:3" x14ac:dyDescent="0.25">
      <c r="A154" s="53" t="s">
        <v>11</v>
      </c>
      <c r="B154" s="4">
        <f>ГБ1!B154++ГБ3!B154+ГБ4!B154+ГДБ!B154+ГРД!B154+ГП1!B154+ГП2!B154+ГП4!B154+ГП5!B154+ГП7!B154+ГП9!B154+СП1!B154+СП2!B154+ДСП!B154</f>
        <v>17772</v>
      </c>
      <c r="C154" s="37">
        <f>ГБ1!C154++ГБ3!C154+ГБ4!C154+ГДБ!C154+ГРД!C154+ГП1!C154+ГП2!C154+ГП4!C154+ГП5!C154+ГП7!C154+ГП9!C154+СП1!C154+СП2!C154+ДСП!C154</f>
        <v>13883.1</v>
      </c>
    </row>
    <row r="155" spans="1:3" x14ac:dyDescent="0.25">
      <c r="A155" s="52" t="s">
        <v>58</v>
      </c>
      <c r="B155" s="4">
        <f>ГБ1!B155++ГБ3!B155+ГБ4!B155+ГДБ!B155+ГРД!B155+ГП1!B155+ГП2!B155+ГП4!B155+ГП5!B155+ГП7!B155+ГП9!B155+СП1!B155+СП2!B155+ДСП!B155</f>
        <v>0</v>
      </c>
      <c r="C155" s="37">
        <f>ГБ1!C155++ГБ3!C155+ГБ4!C155+ГДБ!C155+ГРД!C155+ГП1!C155+ГП2!C155+ГП4!C155+ГП5!C155+ГП7!C155+ГП9!C155+СП1!C155+СП2!C155+ДСП!C155</f>
        <v>0</v>
      </c>
    </row>
    <row r="156" spans="1:3" x14ac:dyDescent="0.25">
      <c r="A156" s="52" t="s">
        <v>59</v>
      </c>
      <c r="B156" s="4">
        <f>ГБ1!B156++ГБ3!B156+ГБ4!B156+ГДБ!B156+ГРД!B156+ГП1!B156+ГП2!B156+ГП4!B156+ГП5!B156+ГП7!B156+ГП9!B156+СП1!B156+СП2!B156+ДСП!B156</f>
        <v>0</v>
      </c>
      <c r="C156" s="37">
        <f>ГБ1!C156++ГБ3!C156+ГБ4!C156+ГДБ!C156+ГРД!C156+ГП1!C156+ГП2!C156+ГП4!C156+ГП5!C156+ГП7!C156+ГП9!C156+СП1!C156+СП2!C156+ДСП!C156</f>
        <v>0</v>
      </c>
    </row>
    <row r="157" spans="1:3" x14ac:dyDescent="0.25">
      <c r="A157" s="52" t="s">
        <v>42</v>
      </c>
      <c r="B157" s="4">
        <f>ГБ1!B157++ГБ3!B157+ГБ4!B157+ГДБ!B157+ГРД!B157+ГП1!B157+ГП2!B157+ГП4!B157+ГП5!B157+ГП7!B157+ГП9!B157+СП1!B157+СП2!B157+ДСП!B157</f>
        <v>0</v>
      </c>
      <c r="C157" s="37">
        <f>ГБ1!C157++ГБ3!C157+ГБ4!C157+ГДБ!C157+ГРД!C157+ГП1!C157+ГП2!C157+ГП4!C157+ГП5!C157+ГП7!C157+ГП9!C157+СП1!C157+СП2!C157+ДСП!C157</f>
        <v>0</v>
      </c>
    </row>
    <row r="158" spans="1:3" x14ac:dyDescent="0.25">
      <c r="A158" s="52" t="s">
        <v>44</v>
      </c>
      <c r="B158" s="4">
        <f>ГБ1!B158++ГБ3!B158+ГБ4!B158+ГДБ!B158+ГРД!B158+ГП1!B158+ГП2!B158+ГП4!B158+ГП5!B158+ГП7!B158+ГП9!B158+СП1!B158+СП2!B158+ДСП!B158</f>
        <v>50</v>
      </c>
      <c r="C158" s="37">
        <f>ГБ1!C158++ГБ3!C158+ГБ4!C158+ГДБ!C158+ГРД!C158+ГП1!C158+ГП2!C158+ГП4!C158+ГП5!C158+ГП7!C158+ГП9!C158+СП1!C158+СП2!C158+ДСП!C158</f>
        <v>181.40000000000003</v>
      </c>
    </row>
    <row r="159" spans="1:3" x14ac:dyDescent="0.25">
      <c r="A159" s="52" t="s">
        <v>43</v>
      </c>
      <c r="B159" s="4">
        <f>ГБ1!B159++ГБ3!B159+ГБ4!B159+ГДБ!B159+ГРД!B159+ГП1!B159+ГП2!B159+ГП4!B159+ГП5!B159+ГП7!B159+ГП9!B159+СП1!B159+СП2!B159+ДСП!B159</f>
        <v>0</v>
      </c>
      <c r="C159" s="37">
        <f>ГБ1!C159++ГБ3!C159+ГБ4!C159+ГДБ!C159+ГРД!C159+ГП1!C159+ГП2!C159+ГП4!C159+ГП5!C159+ГП7!C159+ГП9!C159+СП1!C159+СП2!C159+ДСП!C159</f>
        <v>0</v>
      </c>
    </row>
    <row r="160" spans="1:3" x14ac:dyDescent="0.25">
      <c r="A160" s="52" t="s">
        <v>60</v>
      </c>
      <c r="B160" s="4">
        <f>ГБ1!B160++ГБ3!B160+ГБ4!B160+ГДБ!B160+ГРД!B160+ГП1!B160+ГП2!B160+ГП4!B160+ГП5!B160+ГП7!B160+ГП9!B160+СП1!B160+СП2!B160+ДСП!B160</f>
        <v>0</v>
      </c>
      <c r="C160" s="37">
        <f>ГБ1!C160++ГБ3!C160+ГБ4!C160+ГДБ!C160+ГРД!C160+ГП1!C160+ГП2!C160+ГП4!C160+ГП5!C160+ГП7!C160+ГП9!C160+СП1!C160+СП2!C160+ДСП!C160</f>
        <v>0</v>
      </c>
    </row>
    <row r="161" spans="1:3" x14ac:dyDescent="0.25">
      <c r="A161" s="52" t="s">
        <v>85</v>
      </c>
      <c r="B161" s="4">
        <f>ГБ1!B161++ГБ3!B161+ГБ4!B161+ГДБ!B161+ГРД!B161+ГП1!B161+ГП2!B161+ГП4!B161+ГП5!B161+ГП7!B161+ГП9!B161+СП1!B161+СП2!B161+ДСП!B161</f>
        <v>11251</v>
      </c>
      <c r="C161" s="37">
        <f>ГБ1!C161++ГБ3!C161+ГБ4!C161+ГДБ!C161+ГРД!C161+ГП1!C161+ГП2!C161+ГП4!C161+ГП5!C161+ГП7!C161+ГП9!C161+СП1!C161+СП2!C161+ДСП!C161</f>
        <v>4183.5</v>
      </c>
    </row>
    <row r="162" spans="1:3" x14ac:dyDescent="0.25">
      <c r="A162" s="52" t="s">
        <v>61</v>
      </c>
      <c r="B162" s="4">
        <f>ГБ1!B162++ГБ3!B162+ГБ4!B162+ГДБ!B162+ГРД!B162+ГП1!B162+ГП2!B162+ГП4!B162+ГП5!B162+ГП7!B162+ГП9!B162+СП1!B162+СП2!B162+ДСП!B162</f>
        <v>0</v>
      </c>
      <c r="C162" s="37">
        <f>ГБ1!C162++ГБ3!C162+ГБ4!C162+ГДБ!C162+ГРД!C162+ГП1!C162+ГП2!C162+ГП4!C162+ГП5!C162+ГП7!C162+ГП9!C162+СП1!C162+СП2!C162+ДСП!C162</f>
        <v>0</v>
      </c>
    </row>
    <row r="163" spans="1:3" x14ac:dyDescent="0.25">
      <c r="A163" s="18" t="s">
        <v>45</v>
      </c>
      <c r="B163" s="6">
        <f>SUM(B125:B154)</f>
        <v>720226</v>
      </c>
      <c r="C163" s="19">
        <f t="shared" ref="C163" si="3">SUM(C125:C154)</f>
        <v>821417.9</v>
      </c>
    </row>
    <row r="164" spans="1:3" ht="19.5" customHeight="1" x14ac:dyDescent="0.25">
      <c r="A164" s="29" t="s">
        <v>46</v>
      </c>
      <c r="B164" s="4">
        <f>ГБ1!B164++ГБ3!B164+ГБ4!B164+ГДБ!B164+ГРД!B164+ГП1!B164+ГП2!B164+ГП4!B164+ГП5!B164+ГП7!B164+ГП9!B164+СП1!B164+СП2!B164+ДСП!B164</f>
        <v>11301</v>
      </c>
      <c r="C164" s="37">
        <f>ГБ1!C164++ГБ3!C164+ГБ4!C164+ГДБ!C164+ГРД!C164+ГП1!C164+ГП2!C164+ГП4!C164+ГП5!C164+ГП7!C164+ГП9!C164+СП1!C164+СП2!C164+ДСП!C164</f>
        <v>4364.9000000000005</v>
      </c>
    </row>
    <row r="165" spans="1:3" x14ac:dyDescent="0.25">
      <c r="A165" s="18" t="s">
        <v>36</v>
      </c>
      <c r="B165" s="6">
        <f>B163+B164</f>
        <v>731527</v>
      </c>
      <c r="C165" s="19">
        <f t="shared" ref="C165" si="4">C163+C164</f>
        <v>825782.8</v>
      </c>
    </row>
    <row r="166" spans="1:3" x14ac:dyDescent="0.25">
      <c r="A166" s="101" t="s">
        <v>68</v>
      </c>
      <c r="B166" s="102"/>
      <c r="C166" s="103"/>
    </row>
    <row r="167" spans="1:3" x14ac:dyDescent="0.25">
      <c r="A167" s="53" t="s">
        <v>7</v>
      </c>
      <c r="B167" s="4">
        <f>ГБ1!B167++ГБ3!B167+ГБ4!B167+ГДБ!B167+ГРД!B167+ГП1!B167+ГП2!B167+ГП4!B167+ГП5!B167+ГП7!B167+ГП9!B167+СП1!B167+СП2!B167+ДСП!B167</f>
        <v>344</v>
      </c>
      <c r="C167" s="37">
        <f>ГБ1!C167++ГБ3!C167+ГБ4!C167+ГДБ!C167+ГРД!C167+ГП1!C167+ГП2!C167+ГП4!C167+ГП5!C167+ГП7!C167+ГП9!C167+СП1!C167+СП2!C167+ДСП!C167</f>
        <v>3948.3</v>
      </c>
    </row>
    <row r="168" spans="1:3" x14ac:dyDescent="0.25">
      <c r="A168" s="53" t="s">
        <v>8</v>
      </c>
      <c r="B168" s="4">
        <f>ГБ1!B168++ГБ3!B168+ГБ4!B168+ГДБ!B168+ГРД!B168+ГП1!B168+ГП2!B168+ГП4!B168+ГП5!B168+ГП7!B168+ГП9!B168+СП1!B168+СП2!B168+ДСП!B168</f>
        <v>242</v>
      </c>
      <c r="C168" s="37">
        <f>ГБ1!C168++ГБ3!C168+ГБ4!C168+ГДБ!C168+ГРД!C168+ГП1!C168+ГП2!C168+ГП4!C168+ГП5!C168+ГП7!C168+ГП9!C168+СП1!C168+СП2!C168+ДСП!C168</f>
        <v>7711.1</v>
      </c>
    </row>
    <row r="169" spans="1:3" x14ac:dyDescent="0.25">
      <c r="A169" s="53" t="s">
        <v>9</v>
      </c>
      <c r="B169" s="4">
        <f>ГБ1!B169++ГБ3!B169+ГБ4!B169+ГДБ!B169+ГРД!B169+ГП1!B169+ГП2!B169+ГП4!B169+ГП5!B169+ГП7!B169+ГП9!B169+СП1!B169+СП2!B169+ДСП!B169</f>
        <v>0</v>
      </c>
      <c r="C169" s="37">
        <f>ГБ1!C169++ГБ3!C169+ГБ4!C169+ГДБ!C169+ГРД!C169+ГП1!C169+ГП2!C169+ГП4!C169+ГП5!C169+ГП7!C169+ГП9!C169+СП1!C169+СП2!C169+ДСП!C169</f>
        <v>0</v>
      </c>
    </row>
    <row r="170" spans="1:3" x14ac:dyDescent="0.25">
      <c r="A170" s="53" t="s">
        <v>10</v>
      </c>
      <c r="B170" s="4">
        <f>ГБ1!B170++ГБ3!B170+ГБ4!B170+ГДБ!B170+ГРД!B170+ГП1!B170+ГП2!B170+ГП4!B170+ГП5!B170+ГП7!B170+ГП9!B170+СП1!B170+СП2!B170+ДСП!B170</f>
        <v>411</v>
      </c>
      <c r="C170" s="37">
        <f>ГБ1!C170++ГБ3!C170+ГБ4!C170+ГДБ!C170+ГРД!C170+ГП1!C170+ГП2!C170+ГП4!C170+ГП5!C170+ГП7!C170+ГП9!C170+СП1!C170+СП2!C170+ДСП!C170</f>
        <v>4904.8</v>
      </c>
    </row>
    <row r="171" spans="1:3" x14ac:dyDescent="0.25">
      <c r="A171" s="53" t="s">
        <v>11</v>
      </c>
      <c r="B171" s="4">
        <f>ГБ1!B171++ГБ3!B171+ГБ4!B171+ГДБ!B171+ГРД!B171+ГП1!B171+ГП2!B171+ГП4!B171+ГП5!B171+ГП7!B171+ГП9!B171+СП1!B171+СП2!B171+ДСП!B171</f>
        <v>218</v>
      </c>
      <c r="C171" s="37">
        <f>ГБ1!C171++ГБ3!C171+ГБ4!C171+ГДБ!C171+ГРД!C171+ГП1!C171+ГП2!C171+ГП4!C171+ГП5!C171+ГП7!C171+ГП9!C171+СП1!C171+СП2!C171+ДСП!C171</f>
        <v>2497.9</v>
      </c>
    </row>
    <row r="172" spans="1:3" x14ac:dyDescent="0.25">
      <c r="A172" s="53" t="s">
        <v>12</v>
      </c>
      <c r="B172" s="4">
        <f>ГБ1!B172++ГБ3!B172+ГБ4!B172+ГДБ!B172+ГРД!B172+ГП1!B172+ГП2!B172+ГП4!B172+ГП5!B172+ГП7!B172+ГП9!B172+СП1!B172+СП2!B172+ДСП!B172</f>
        <v>0</v>
      </c>
      <c r="C172" s="37">
        <f>ГБ1!C172++ГБ3!C172+ГБ4!C172+ГДБ!C172+ГРД!C172+ГП1!C172+ГП2!C172+ГП4!C172+ГП5!C172+ГП7!C172+ГП9!C172+СП1!C172+СП2!C172+ДСП!C172</f>
        <v>0</v>
      </c>
    </row>
    <row r="173" spans="1:3" x14ac:dyDescent="0.25">
      <c r="A173" s="53" t="s">
        <v>13</v>
      </c>
      <c r="B173" s="4">
        <f>ГБ1!B173++ГБ3!B173+ГБ4!B173+ГДБ!B173+ГРД!B173+ГП1!B173+ГП2!B173+ГП4!B173+ГП5!B173+ГП7!B173+ГП9!B173+СП1!B173+СП2!B173+ДСП!B173</f>
        <v>128</v>
      </c>
      <c r="C173" s="37">
        <f>ГБ1!C173++ГБ3!C173+ГБ4!C173+ГДБ!C173+ГРД!C173+ГП1!C173+ГП2!C173+ГП4!C173+ГП5!C173+ГП7!C173+ГП9!C173+СП1!C173+СП2!C173+ДСП!C173</f>
        <v>7029.1</v>
      </c>
    </row>
    <row r="174" spans="1:3" x14ac:dyDescent="0.25">
      <c r="A174" s="53" t="s">
        <v>14</v>
      </c>
      <c r="B174" s="4">
        <f>ГБ1!B174++ГБ3!B174+ГБ4!B174+ГДБ!B174+ГРД!B174+ГП1!B174+ГП2!B174+ГП4!B174+ГП5!B174+ГП7!B174+ГП9!B174+СП1!B174+СП2!B174+ДСП!B174</f>
        <v>0</v>
      </c>
      <c r="C174" s="37">
        <f>ГБ1!C174++ГБ3!C174+ГБ4!C174+ГДБ!C174+ГРД!C174+ГП1!C174+ГП2!C174+ГП4!C174+ГП5!C174+ГП7!C174+ГП9!C174+СП1!C174+СП2!C174+ДСП!C174</f>
        <v>0</v>
      </c>
    </row>
    <row r="175" spans="1:3" x14ac:dyDescent="0.25">
      <c r="A175" s="53" t="s">
        <v>15</v>
      </c>
      <c r="B175" s="4">
        <f>ГБ1!B175++ГБ3!B175+ГБ4!B175+ГДБ!B175+ГРД!B175+ГП1!B175+ГП2!B175+ГП4!B175+ГП5!B175+ГП7!B175+ГП9!B175+СП1!B175+СП2!B175+ДСП!B175</f>
        <v>937</v>
      </c>
      <c r="C175" s="37">
        <f>ГБ1!C175++ГБ3!C175+ГБ4!C175+ГДБ!C175+ГРД!C175+ГП1!C175+ГП2!C175+ГП4!C175+ГП5!C175+ГП7!C175+ГП9!C175+СП1!C175+СП2!C175+ДСП!C175</f>
        <v>14951.7</v>
      </c>
    </row>
    <row r="176" spans="1:3" x14ac:dyDescent="0.25">
      <c r="A176" s="53" t="s">
        <v>16</v>
      </c>
      <c r="B176" s="4">
        <f>ГБ1!B176++ГБ3!B176+ГБ4!B176+ГДБ!B176+ГРД!B176+ГП1!B176+ГП2!B176+ГП4!B176+ГП5!B176+ГП7!B176+ГП9!B176+СП1!B176+СП2!B176+ДСП!B176</f>
        <v>8889</v>
      </c>
      <c r="C176" s="37">
        <f>ГБ1!C176++ГБ3!C176+ГБ4!C176+ГДБ!C176+ГРД!C176+ГП1!C176+ГП2!C176+ГП4!C176+ГП5!C176+ГП7!C176+ГП9!C176+СП1!C176+СП2!C176+ДСП!C176</f>
        <v>106238.19999999998</v>
      </c>
    </row>
    <row r="177" spans="1:3" x14ac:dyDescent="0.25">
      <c r="A177" s="53" t="s">
        <v>17</v>
      </c>
      <c r="B177" s="4">
        <f>ГБ1!B177++ГБ3!B177+ГБ4!B177+ГДБ!B177+ГРД!B177+ГП1!B177+ГП2!B177+ГП4!B177+ГП5!B177+ГП7!B177+ГП9!B177+СП1!B177+СП2!B177+ДСП!B177</f>
        <v>0</v>
      </c>
      <c r="C177" s="37">
        <f>ГБ1!C177++ГБ3!C177+ГБ4!C177+ГДБ!C177+ГРД!C177+ГП1!C177+ГП2!C177+ГП4!C177+ГП5!C177+ГП7!C177+ГП9!C177+СП1!C177+СП2!C177+ДСП!C177</f>
        <v>0</v>
      </c>
    </row>
    <row r="178" spans="1:3" x14ac:dyDescent="0.25">
      <c r="A178" s="53" t="s">
        <v>18</v>
      </c>
      <c r="B178" s="4">
        <f>ГБ1!B178++ГБ3!B178+ГБ4!B178+ГДБ!B178+ГРД!B178+ГП1!B178+ГП2!B178+ГП4!B178+ГП5!B178+ГП7!B178+ГП9!B178+СП1!B178+СП2!B178+ДСП!B178</f>
        <v>0</v>
      </c>
      <c r="C178" s="37">
        <f>ГБ1!C178++ГБ3!C178+ГБ4!C178+ГДБ!C178+ГРД!C178+ГП1!C178+ГП2!C178+ГП4!C178+ГП5!C178+ГП7!C178+ГП9!C178+СП1!C178+СП2!C178+ДСП!C178</f>
        <v>0</v>
      </c>
    </row>
    <row r="179" spans="1:3" x14ac:dyDescent="0.25">
      <c r="A179" s="53" t="s">
        <v>19</v>
      </c>
      <c r="B179" s="4">
        <f>ГБ1!B179++ГБ3!B179+ГБ4!B179+ГДБ!B179+ГРД!B179+ГП1!B179+ГП2!B179+ГП4!B179+ГП5!B179+ГП7!B179+ГП9!B179+СП1!B179+СП2!B179+ДСП!B179</f>
        <v>0</v>
      </c>
      <c r="C179" s="37">
        <f>ГБ1!C179++ГБ3!C179+ГБ4!C179+ГДБ!C179+ГРД!C179+ГП1!C179+ГП2!C179+ГП4!C179+ГП5!C179+ГП7!C179+ГП9!C179+СП1!C179+СП2!C179+ДСП!C179</f>
        <v>0</v>
      </c>
    </row>
    <row r="180" spans="1:3" x14ac:dyDescent="0.25">
      <c r="A180" s="53" t="s">
        <v>69</v>
      </c>
      <c r="B180" s="4">
        <f>ГБ1!B180++ГБ3!B180+ГБ4!B180+ГДБ!B180+ГРД!B180+ГП1!B180+ГП2!B180+ГП4!B180+ГП5!B180+ГП7!B180+ГП9!B180+СП1!B180+СП2!B180+ДСП!B180</f>
        <v>162</v>
      </c>
      <c r="C180" s="37">
        <f>ГБ1!C180++ГБ3!C180+ГБ4!C180+ГДБ!C180+ГРД!C180+ГП1!C180+ГП2!C180+ГП4!C180+ГП5!C180+ГП7!C180+ГП9!C180+СП1!C180+СП2!C180+ДСП!C180</f>
        <v>1969.4</v>
      </c>
    </row>
    <row r="181" spans="1:3" x14ac:dyDescent="0.25">
      <c r="A181" s="53" t="s">
        <v>20</v>
      </c>
      <c r="B181" s="4">
        <f>ГБ1!B181++ГБ3!B181+ГБ4!B181+ГДБ!B181+ГРД!B181+ГП1!B181+ГП2!B181+ГП4!B181+ГП5!B181+ГП7!B181+ГП9!B181+СП1!B181+СП2!B181+ДСП!B181</f>
        <v>0</v>
      </c>
      <c r="C181" s="37">
        <f>ГБ1!C181++ГБ3!C181+ГБ4!C181+ГДБ!C181+ГРД!C181+ГП1!C181+ГП2!C181+ГП4!C181+ГП5!C181+ГП7!C181+ГП9!C181+СП1!C181+СП2!C181+ДСП!C181</f>
        <v>0</v>
      </c>
    </row>
    <row r="182" spans="1:3" x14ac:dyDescent="0.25">
      <c r="A182" s="53" t="s">
        <v>21</v>
      </c>
      <c r="B182" s="4">
        <f>ГБ1!B182++ГБ3!B182+ГБ4!B182+ГДБ!B182+ГРД!B182+ГП1!B182+ГП2!B182+ГП4!B182+ГП5!B182+ГП7!B182+ГП9!B182+СП1!B182+СП2!B182+ДСП!B182</f>
        <v>0</v>
      </c>
      <c r="C182" s="37">
        <f>ГБ1!C182++ГБ3!C182+ГБ4!C182+ГДБ!C182+ГРД!C182+ГП1!C182+ГП2!C182+ГП4!C182+ГП5!C182+ГП7!C182+ГП9!C182+СП1!C182+СП2!C182+ДСП!C182</f>
        <v>0</v>
      </c>
    </row>
    <row r="183" spans="1:3" x14ac:dyDescent="0.25">
      <c r="A183" s="53" t="s">
        <v>22</v>
      </c>
      <c r="B183" s="4">
        <f>ГБ1!B183++ГБ3!B183+ГБ4!B183+ГДБ!B183+ГРД!B183+ГП1!B183+ГП2!B183+ГП4!B183+ГП5!B183+ГП7!B183+ГП9!B183+СП1!B183+СП2!B183+ДСП!B183</f>
        <v>0</v>
      </c>
      <c r="C183" s="37">
        <f>ГБ1!C183++ГБ3!C183+ГБ4!C183+ГДБ!C183+ГРД!C183+ГП1!C183+ГП2!C183+ГП4!C183+ГП5!C183+ГП7!C183+ГП9!C183+СП1!C183+СП2!C183+ДСП!C183</f>
        <v>0</v>
      </c>
    </row>
    <row r="184" spans="1:3" x14ac:dyDescent="0.25">
      <c r="A184" s="53" t="s">
        <v>23</v>
      </c>
      <c r="B184" s="4">
        <f>ГБ1!B184++ГБ3!B184+ГБ4!B184+ГДБ!B184+ГРД!B184+ГП1!B184+ГП2!B184+ГП4!B184+ГП5!B184+ГП7!B184+ГП9!B184+СП1!B184+СП2!B184+ДСП!B184</f>
        <v>0</v>
      </c>
      <c r="C184" s="37">
        <f>ГБ1!C184++ГБ3!C184+ГБ4!C184+ГДБ!C184+ГРД!C184+ГП1!C184+ГП2!C184+ГП4!C184+ГП5!C184+ГП7!C184+ГП9!C184+СП1!C184+СП2!C184+ДСП!C184</f>
        <v>0</v>
      </c>
    </row>
    <row r="185" spans="1:3" x14ac:dyDescent="0.25">
      <c r="A185" s="53" t="s">
        <v>24</v>
      </c>
      <c r="B185" s="4">
        <f>ГБ1!B185++ГБ3!B185+ГБ4!B185+ГДБ!B185+ГРД!B185+ГП1!B185+ГП2!B185+ГП4!B185+ГП5!B185+ГП7!B185+ГП9!B185+СП1!B185+СП2!B185+ДСП!B185</f>
        <v>0</v>
      </c>
      <c r="C185" s="37">
        <f>ГБ1!C185++ГБ3!C185+ГБ4!C185+ГДБ!C185+ГРД!C185+ГП1!C185+ГП2!C185+ГП4!C185+ГП5!C185+ГП7!C185+ГП9!C185+СП1!C185+СП2!C185+ДСП!C185</f>
        <v>0</v>
      </c>
    </row>
    <row r="186" spans="1:3" x14ac:dyDescent="0.25">
      <c r="A186" s="53" t="s">
        <v>25</v>
      </c>
      <c r="B186" s="4">
        <f>ГБ1!B186++ГБ3!B186+ГБ4!B186+ГДБ!B186+ГРД!B186+ГП1!B186+ГП2!B186+ГП4!B186+ГП5!B186+ГП7!B186+ГП9!B186+СП1!B186+СП2!B186+ДСП!B186</f>
        <v>0</v>
      </c>
      <c r="C186" s="37">
        <f>ГБ1!C186++ГБ3!C186+ГБ4!C186+ГДБ!C186+ГРД!C186+ГП1!C186+ГП2!C186+ГП4!C186+ГП5!C186+ГП7!C186+ГП9!C186+СП1!C186+СП2!C186+ДСП!C186</f>
        <v>0</v>
      </c>
    </row>
    <row r="187" spans="1:3" x14ac:dyDescent="0.25">
      <c r="A187" s="53" t="s">
        <v>51</v>
      </c>
      <c r="B187" s="4">
        <f>ГБ1!B187++ГБ3!B187+ГБ4!B187+ГДБ!B187+ГРД!B187+ГП1!B187+ГП2!B187+ГП4!B187+ГП5!B187+ГП7!B187+ГП9!B187+СП1!B187+СП2!B187+ДСП!B187</f>
        <v>0</v>
      </c>
      <c r="C187" s="37">
        <f>ГБ1!C187++ГБ3!C187+ГБ4!C187+ГДБ!C187+ГРД!C187+ГП1!C187+ГП2!C187+ГП4!C187+ГП5!C187+ГП7!C187+ГП9!C187+СП1!C187+СП2!C187+ДСП!C187</f>
        <v>0</v>
      </c>
    </row>
    <row r="188" spans="1:3" ht="30" x14ac:dyDescent="0.25">
      <c r="A188" s="53" t="s">
        <v>70</v>
      </c>
      <c r="B188" s="4">
        <f>ГБ1!B188++ГБ3!B188+ГБ4!B188+ГДБ!B188+ГРД!B188+ГП1!B188+ГП2!B188+ГП4!B188+ГП5!B188+ГП7!B188+ГП9!B188+СП1!B188+СП2!B188+ДСП!B188</f>
        <v>434</v>
      </c>
      <c r="C188" s="37">
        <f>ГБ1!C188++ГБ3!C188+ГБ4!C188+ГДБ!C188+ГРД!C188+ГП1!C188+ГП2!C188+ГП4!C188+ГП5!C188+ГП7!C188+ГП9!C188+СП1!C188+СП2!C188+ДСП!C188</f>
        <v>5497</v>
      </c>
    </row>
    <row r="189" spans="1:3" x14ac:dyDescent="0.25">
      <c r="A189" s="53" t="s">
        <v>26</v>
      </c>
      <c r="B189" s="4">
        <f>ГБ1!B189++ГБ3!B189+ГБ4!B189+ГДБ!B189+ГРД!B189+ГП1!B189+ГП2!B189+ГП4!B189+ГП5!B189+ГП7!B189+ГП9!B189+СП1!B189+СП2!B189+ДСП!B189</f>
        <v>0</v>
      </c>
      <c r="C189" s="37">
        <f>ГБ1!C189++ГБ3!C189+ГБ4!C189+ГДБ!C189+ГРД!C189+ГП1!C189+ГП2!C189+ГП4!C189+ГП5!C189+ГП7!C189+ГП9!C189+СП1!C189+СП2!C189+ДСП!C189</f>
        <v>0</v>
      </c>
    </row>
    <row r="190" spans="1:3" x14ac:dyDescent="0.25">
      <c r="A190" s="53" t="s">
        <v>27</v>
      </c>
      <c r="B190" s="4">
        <f>ГБ1!B190++ГБ3!B190+ГБ4!B190+ГДБ!B190+ГРД!B190+ГП1!B190+ГП2!B190+ГП4!B190+ГП5!B190+ГП7!B190+ГП9!B190+СП1!B190+СП2!B190+ДСП!B190</f>
        <v>510</v>
      </c>
      <c r="C190" s="37">
        <f>ГБ1!C190++ГБ3!C190+ГБ4!C190+ГДБ!C190+ГРД!C190+ГП1!C190+ГП2!C190+ГП4!C190+ГП5!C190+ГП7!C190+ГП9!C190+СП1!C190+СП2!C190+ДСП!C190</f>
        <v>5539.1999999999989</v>
      </c>
    </row>
    <row r="191" spans="1:3" x14ac:dyDescent="0.25">
      <c r="A191" s="53" t="s">
        <v>28</v>
      </c>
      <c r="B191" s="4">
        <f>ГБ1!B191++ГБ3!B191+ГБ4!B191+ГДБ!B191+ГРД!B191+ГП1!B191+ГП2!B191+ГП4!B191+ГП5!B191+ГП7!B191+ГП9!B191+СП1!B191+СП2!B191+ДСП!B191</f>
        <v>0</v>
      </c>
      <c r="C191" s="37">
        <f>ГБ1!C191++ГБ3!C191+ГБ4!C191+ГДБ!C191+ГРД!C191+ГП1!C191+ГП2!C191+ГП4!C191+ГП5!C191+ГП7!C191+ГП9!C191+СП1!C191+СП2!C191+ДСП!C191</f>
        <v>0</v>
      </c>
    </row>
    <row r="192" spans="1:3" x14ac:dyDescent="0.25">
      <c r="A192" s="53" t="s">
        <v>29</v>
      </c>
      <c r="B192" s="4">
        <f>ГБ1!B192++ГБ3!B192+ГБ4!B192+ГДБ!B192+ГРД!B192+ГП1!B192+ГП2!B192+ГП4!B192+ГП5!B192+ГП7!B192+ГП9!B192+СП1!B192+СП2!B192+ДСП!B192</f>
        <v>915</v>
      </c>
      <c r="C192" s="37">
        <f>ГБ1!C192++ГБ3!C192+ГБ4!C192+ГДБ!C192+ГРД!C192+ГП1!C192+ГП2!C192+ГП4!C192+ГП5!C192+ГП7!C192+ГП9!C192+СП1!C192+СП2!C192+ДСП!C192</f>
        <v>8822</v>
      </c>
    </row>
    <row r="193" spans="1:7" x14ac:dyDescent="0.25">
      <c r="A193" s="53" t="s">
        <v>30</v>
      </c>
      <c r="B193" s="4">
        <f>ГБ1!B193++ГБ3!B193+ГБ4!B193+ГДБ!B193+ГРД!B193+ГП1!B193+ГП2!B193+ГП4!B193+ГП5!B193+ГП7!B193+ГП9!B193+СП1!B193+СП2!B193+ДСП!B193</f>
        <v>4116</v>
      </c>
      <c r="C193" s="37">
        <f>ГБ1!C193++ГБ3!C193+ГБ4!C193+ГДБ!C193+ГРД!C193+ГП1!C193+ГП2!C193+ГП4!C193+ГП5!C193+ГП7!C193+ГП9!C193+СП1!C193+СП2!C193+ДСП!C193</f>
        <v>45852.200000000004</v>
      </c>
    </row>
    <row r="194" spans="1:7" x14ac:dyDescent="0.25">
      <c r="A194" s="53" t="s">
        <v>31</v>
      </c>
      <c r="B194" s="4">
        <f>ГБ1!B194++ГБ3!B194+ГБ4!B194+ГДБ!B194+ГРД!B194+ГП1!B194+ГП2!B194+ГП4!B194+ГП5!B194+ГП7!B194+ГП9!B194+СП1!B194+СП2!B194+ДСП!B194</f>
        <v>0</v>
      </c>
      <c r="C194" s="37">
        <f>ГБ1!C194++ГБ3!C194+ГБ4!C194+ГДБ!C194+ГРД!C194+ГП1!C194+ГП2!C194+ГП4!C194+ГП5!C194+ГП7!C194+ГП9!C194+СП1!C194+СП2!C194+ДСП!C194</f>
        <v>0</v>
      </c>
    </row>
    <row r="195" spans="1:7" x14ac:dyDescent="0.25">
      <c r="A195" s="53" t="s">
        <v>32</v>
      </c>
      <c r="B195" s="4">
        <f>ГБ1!B195++ГБ3!B195+ГБ4!B195+ГДБ!B195+ГРД!B195+ГП1!B195+ГП2!B195+ГП4!B195+ГП5!B195+ГП7!B195+ГП9!B195+СП1!B195+СП2!B195+ДСП!B195</f>
        <v>0</v>
      </c>
      <c r="C195" s="37">
        <f>ГБ1!C195++ГБ3!C195+ГБ4!C195+ГДБ!C195+ГРД!C195+ГП1!C195+ГП2!C195+ГП4!C195+ГП5!C195+ГП7!C195+ГП9!C195+СП1!C195+СП2!C195+ДСП!C195</f>
        <v>0</v>
      </c>
    </row>
    <row r="196" spans="1:7" x14ac:dyDescent="0.25">
      <c r="A196" s="53" t="s">
        <v>33</v>
      </c>
      <c r="B196" s="4">
        <f>ГБ1!B196++ГБ3!B196+ГБ4!B196+ГДБ!B196+ГРД!B196+ГП1!B196+ГП2!B196+ГП4!B196+ГП5!B196+ГП7!B196+ГП9!B196+СП1!B196+СП2!B196+ДСП!B196</f>
        <v>0</v>
      </c>
      <c r="C196" s="37">
        <f>ГБ1!C196++ГБ3!C196+ГБ4!C196+ГДБ!C196+ГРД!C196+ГП1!C196+ГП2!C196+ГП4!C196+ГП5!C196+ГП7!C196+ГП9!C196+СП1!C196+СП2!C196+ДСП!C196</f>
        <v>0</v>
      </c>
    </row>
    <row r="197" spans="1:7" ht="30" x14ac:dyDescent="0.25">
      <c r="A197" s="53" t="s">
        <v>34</v>
      </c>
      <c r="B197" s="4">
        <f>ГБ1!B197++ГБ3!B197+ГБ4!B197+ГДБ!B197+ГРД!B197+ГП1!B197+ГП2!B197+ГП4!B197+ГП5!B197+ГП7!B197+ГП9!B197+СП1!B197+СП2!B197+ДСП!B197</f>
        <v>561</v>
      </c>
      <c r="C197" s="37">
        <f>ГБ1!C197++ГБ3!C197+ГБ4!C197+ГДБ!C197+ГРД!C197+ГП1!C197+ГП2!C197+ГП4!C197+ГП5!C197+ГП7!C197+ГП9!C197+СП1!C197+СП2!C197+ДСП!C197</f>
        <v>6466.5999999999995</v>
      </c>
    </row>
    <row r="198" spans="1:7" x14ac:dyDescent="0.25">
      <c r="A198" s="53" t="s">
        <v>35</v>
      </c>
      <c r="B198" s="4">
        <f>ГБ1!B198++ГБ3!B198+ГБ4!B198+ГДБ!B198+ГРД!B198+ГП1!B198+ГП2!B198+ГП4!B198+ГП5!B198+ГП7!B198+ГП9!B198+СП1!B198+СП2!B198+ДСП!B198</f>
        <v>209</v>
      </c>
      <c r="C198" s="37">
        <f>ГБ1!C198++ГБ3!C198+ГБ4!C198+ГДБ!C198+ГРД!C198+ГП1!C198+ГП2!C198+ГП4!C198+ГП5!C198+ГП7!C198+ГП9!C198+СП1!C198+СП2!C198+ДСП!C198</f>
        <v>4750.8999999999996</v>
      </c>
    </row>
    <row r="199" spans="1:7" x14ac:dyDescent="0.25">
      <c r="A199" s="18" t="s">
        <v>36</v>
      </c>
      <c r="B199" s="6">
        <f>SUM(B167:B198)</f>
        <v>18076</v>
      </c>
      <c r="C199" s="32">
        <f>SUM(C167:C198)</f>
        <v>226178.4</v>
      </c>
    </row>
    <row r="200" spans="1:7" x14ac:dyDescent="0.25">
      <c r="A200" s="22" t="s">
        <v>48</v>
      </c>
      <c r="B200" s="4">
        <f>ГБ1!B200++ГБ3!B200+ГБ4!B200+ГДБ!B200+ГРД!B200+ГП1!B200+ГП2!B200+ГП4!B200+ГП5!B200+ГП7!B200+ГП9!B200+СП1!B200+СП2!B200+ДСП!B200</f>
        <v>0</v>
      </c>
      <c r="C200" s="37">
        <f>ГБ1!C200++ГБ3!C200+ГБ4!C200+ГДБ!C200+ГРД!C200+ГП1!C200+ГП2!C200+ГП4!C200+ГП5!C200+ГП7!C200+ГП9!C200+СП1!C200+СП2!C200+ДСП!C200</f>
        <v>0</v>
      </c>
    </row>
    <row r="201" spans="1:7" x14ac:dyDescent="0.25">
      <c r="A201" s="31" t="s">
        <v>49</v>
      </c>
      <c r="B201" s="4">
        <f>ГБ1!B201++ГБ3!B201+ГБ4!B201+ГДБ!B201+ГРД!B201+ГП1!B201+ГП2!B201+ГП4!B201+ГП5!B201+ГП7!B201+ГП9!B201+СП1!B201+СП2!B201+ДСП!B201</f>
        <v>0</v>
      </c>
      <c r="C201" s="37">
        <f>ГБ1!C201++ГБ3!C201+ГБ4!C201+ГДБ!C201+ГРД!C201+ГП1!C201+ГП2!C201+ГП4!C201+ГП5!C201+ГП7!C201+ГП9!C201+СП1!C201+СП2!C201+ДСП!C201</f>
        <v>0</v>
      </c>
    </row>
    <row r="202" spans="1:7" ht="15.75" x14ac:dyDescent="0.25">
      <c r="A202" s="23" t="s">
        <v>50</v>
      </c>
      <c r="B202" s="8"/>
      <c r="C202" s="32">
        <f>C49+C91+C123+C165+C199+C200</f>
        <v>3342006.6</v>
      </c>
    </row>
    <row r="203" spans="1:7" ht="15.75" x14ac:dyDescent="0.25">
      <c r="A203" s="23" t="s">
        <v>92</v>
      </c>
      <c r="B203" s="7">
        <f>ГБ1!B203++ГБ3!B203+ГБ4!B203+ГДБ!B203+ГРД!B203+ГП1!B203+ГП2!B203+ГП4!B203+ГП5!B203+ГП7!B203+ГП9!B203+СП1!B203+СП2!B203+ДСП!B203</f>
        <v>122769</v>
      </c>
      <c r="C203" s="39">
        <f>ГБ1!C203++ГБ3!C203+ГБ4!C203+ГДБ!C203+ГРД!C203+ГП1!C203+ГП2!C203+ГП4!C203+ГП5!C203+ГП7!C203+ГП9!C203+СП1!C203+СП2!C203+ДСП!C203</f>
        <v>145554.9</v>
      </c>
      <c r="D203" s="1">
        <v>15880</v>
      </c>
      <c r="E203" s="1">
        <v>18827.3</v>
      </c>
      <c r="F203" s="2">
        <f>B203+D203</f>
        <v>138649</v>
      </c>
      <c r="G203" s="88">
        <f>C203+E203</f>
        <v>164382.19999999998</v>
      </c>
    </row>
    <row r="204" spans="1:7" ht="15.75" x14ac:dyDescent="0.25">
      <c r="A204" s="23" t="s">
        <v>93</v>
      </c>
      <c r="B204" s="7">
        <f>ГБ1!B204++ГБ3!B204+ГБ4!B204+ГДБ!B204+ГРД!B204+ГП1!B204+ГП2!B204+ГП4!B204+ГП5!B204+ГП7!B204+ГП9!B204+СП1!B204+СП2!B204+ДСП!B204</f>
        <v>95148</v>
      </c>
      <c r="C204" s="39">
        <f>ГБ1!C204++ГБ3!C204+ГБ4!C204+ГДБ!C204+ГРД!C204+ГП1!C204+ГП2!C204+ГП4!C204+ГП5!C204+ГП7!C204+ГП9!C204+СП1!C204+СП2!C204+ДСП!C204</f>
        <v>97193.599999999991</v>
      </c>
      <c r="D204" s="1">
        <v>25</v>
      </c>
      <c r="E204" s="1">
        <v>25.5</v>
      </c>
      <c r="F204" s="2">
        <f>B204+D204</f>
        <v>95173</v>
      </c>
      <c r="G204" s="88">
        <f>C204+E204</f>
        <v>97219.099999999991</v>
      </c>
    </row>
    <row r="205" spans="1:7" x14ac:dyDescent="0.25">
      <c r="A205" s="104" t="s">
        <v>94</v>
      </c>
      <c r="B205" s="105"/>
      <c r="C205" s="106"/>
    </row>
    <row r="206" spans="1:7" x14ac:dyDescent="0.25">
      <c r="A206" s="21" t="s">
        <v>7</v>
      </c>
      <c r="B206" s="4">
        <f>ГБ1!B206++ГБ3!B206+ГБ4!B206+ГДБ!B206+ГРД!B206+ГП1!B206+ГП2!B206+ГП4!B206+ГП5!B206+ГП7!B206+ГП9!B206+СП1!B206+СП2!B206+ДСП!B206</f>
        <v>0</v>
      </c>
      <c r="C206" s="37">
        <f>ГБ1!C206++ГБ3!C206+ГБ4!C206+ГДБ!C206+ГРД!C206+ГП1!C206+ГП2!C206+ГП4!C206+ГП5!C206+ГП7!C206+ГП9!C206+СП1!C206+СП2!C206+ДСП!C206</f>
        <v>0</v>
      </c>
    </row>
    <row r="207" spans="1:7" x14ac:dyDescent="0.25">
      <c r="A207" s="21" t="s">
        <v>67</v>
      </c>
      <c r="B207" s="4">
        <f>ГБ1!B207++ГБ3!B207+ГБ4!B207+ГДБ!B207+ГРД!B207+ГП1!B207+ГП2!B207+ГП4!B207+ГП5!B207+ГП7!B207+ГП9!B207+СП1!B207+СП2!B207+ДСП!B207</f>
        <v>627</v>
      </c>
      <c r="C207" s="37">
        <f>ГБ1!C207++ГБ3!C207+ГБ4!C207+ГДБ!C207+ГРД!C207+ГП1!C207+ГП2!C207+ГП4!C207+ГП5!C207+ГП7!C207+ГП9!C207+СП1!C207+СП2!C207+ДСП!C207</f>
        <v>97004.2</v>
      </c>
    </row>
    <row r="208" spans="1:7" x14ac:dyDescent="0.25">
      <c r="A208" s="21" t="s">
        <v>8</v>
      </c>
      <c r="B208" s="4">
        <f>ГБ1!B208++ГБ3!B208+ГБ4!B208+ГДБ!B208+ГРД!B208+ГП1!B208+ГП2!B208+ГП4!B208+ГП5!B208+ГП7!B208+ГП9!B208+СП1!B208+СП2!B208+ДСП!B208</f>
        <v>0</v>
      </c>
      <c r="C208" s="37">
        <f>ГБ1!C208++ГБ3!C208+ГБ4!C208+ГДБ!C208+ГРД!C208+ГП1!C208+ГП2!C208+ГП4!C208+ГП5!C208+ГП7!C208+ГП9!C208+СП1!C208+СП2!C208+ДСП!C208</f>
        <v>0</v>
      </c>
    </row>
    <row r="209" spans="1:3" x14ac:dyDescent="0.25">
      <c r="A209" s="21" t="s">
        <v>9</v>
      </c>
      <c r="B209" s="4">
        <f>ГБ1!B209++ГБ3!B209+ГБ4!B209+ГДБ!B209+ГРД!B209+ГП1!B209+ГП2!B209+ГП4!B209+ГП5!B209+ГП7!B209+ГП9!B209+СП1!B209+СП2!B209+ДСП!B209</f>
        <v>0</v>
      </c>
      <c r="C209" s="37">
        <f>ГБ1!C209++ГБ3!C209+ГБ4!C209+ГДБ!C209+ГРД!C209+ГП1!C209+ГП2!C209+ГП4!C209+ГП5!C209+ГП7!C209+ГП9!C209+СП1!C209+СП2!C209+ДСП!C209</f>
        <v>0</v>
      </c>
    </row>
    <row r="210" spans="1:3" x14ac:dyDescent="0.25">
      <c r="A210" s="21" t="s">
        <v>10</v>
      </c>
      <c r="B210" s="4">
        <f>ГБ1!B210++ГБ3!B210+ГБ4!B210+ГДБ!B210+ГРД!B210+ГП1!B210+ГП2!B210+ГП4!B210+ГП5!B210+ГП7!B210+ГП9!B210+СП1!B210+СП2!B210+ДСП!B210</f>
        <v>0</v>
      </c>
      <c r="C210" s="37">
        <f>ГБ1!C210++ГБ3!C210+ГБ4!C210+ГДБ!C210+ГРД!C210+ГП1!C210+ГП2!C210+ГП4!C210+ГП5!C210+ГП7!C210+ГП9!C210+СП1!C210+СП2!C210+ДСП!C210</f>
        <v>0</v>
      </c>
    </row>
    <row r="211" spans="1:3" x14ac:dyDescent="0.25">
      <c r="A211" s="21" t="s">
        <v>11</v>
      </c>
      <c r="B211" s="4">
        <f>ГБ1!B211++ГБ3!B211+ГБ4!B211+ГДБ!B211+ГРД!B211+ГП1!B211+ГП2!B211+ГП4!B211+ГП5!B211+ГП7!B211+ГП9!B211+СП1!B211+СП2!B211+ДСП!B211</f>
        <v>0</v>
      </c>
      <c r="C211" s="37">
        <f>ГБ1!C211++ГБ3!C211+ГБ4!C211+ГДБ!C211+ГРД!C211+ГП1!C211+ГП2!C211+ГП4!C211+ГП5!C211+ГП7!C211+ГП9!C211+СП1!C211+СП2!C211+ДСП!C211</f>
        <v>0</v>
      </c>
    </row>
    <row r="212" spans="1:3" x14ac:dyDescent="0.25">
      <c r="A212" s="21" t="s">
        <v>12</v>
      </c>
      <c r="B212" s="4">
        <f>ГБ1!B212++ГБ3!B212+ГБ4!B212+ГДБ!B212+ГРД!B212+ГП1!B212+ГП2!B212+ГП4!B212+ГП5!B212+ГП7!B212+ГП9!B212+СП1!B212+СП2!B212+ДСП!B212</f>
        <v>0</v>
      </c>
      <c r="C212" s="37">
        <f>ГБ1!C212++ГБ3!C212+ГБ4!C212+ГДБ!C212+ГРД!C212+ГП1!C212+ГП2!C212+ГП4!C212+ГП5!C212+ГП7!C212+ГП9!C212+СП1!C212+СП2!C212+ДСП!C212</f>
        <v>0</v>
      </c>
    </row>
    <row r="213" spans="1:3" x14ac:dyDescent="0.25">
      <c r="A213" s="21" t="s">
        <v>13</v>
      </c>
      <c r="B213" s="4">
        <f>ГБ1!B213++ГБ3!B213+ГБ4!B213+ГДБ!B213+ГРД!B213+ГП1!B213+ГП2!B213+ГП4!B213+ГП5!B213+ГП7!B213+ГП9!B213+СП1!B213+СП2!B213+ДСП!B213</f>
        <v>0</v>
      </c>
      <c r="C213" s="37">
        <f>ГБ1!C213++ГБ3!C213+ГБ4!C213+ГДБ!C213+ГРД!C213+ГП1!C213+ГП2!C213+ГП4!C213+ГП5!C213+ГП7!C213+ГП9!C213+СП1!C213+СП2!C213+ДСП!C213</f>
        <v>0</v>
      </c>
    </row>
    <row r="214" spans="1:3" x14ac:dyDescent="0.25">
      <c r="A214" s="21" t="s">
        <v>14</v>
      </c>
      <c r="B214" s="4">
        <f>ГБ1!B214++ГБ3!B214+ГБ4!B214+ГДБ!B214+ГРД!B214+ГП1!B214+ГП2!B214+ГП4!B214+ГП5!B214+ГП7!B214+ГП9!B214+СП1!B214+СП2!B214+ДСП!B214</f>
        <v>0</v>
      </c>
      <c r="C214" s="37">
        <f>ГБ1!C214++ГБ3!C214+ГБ4!C214+ГДБ!C214+ГРД!C214+ГП1!C214+ГП2!C214+ГП4!C214+ГП5!C214+ГП7!C214+ГП9!C214+СП1!C214+СП2!C214+ДСП!C214</f>
        <v>0</v>
      </c>
    </row>
    <row r="215" spans="1:3" x14ac:dyDescent="0.25">
      <c r="A215" s="21" t="s">
        <v>15</v>
      </c>
      <c r="B215" s="4">
        <f>ГБ1!B215++ГБ3!B215+ГБ4!B215+ГДБ!B215+ГРД!B215+ГП1!B215+ГП2!B215+ГП4!B215+ГП5!B215+ГП7!B215+ГП9!B215+СП1!B215+СП2!B215+ДСП!B215</f>
        <v>0</v>
      </c>
      <c r="C215" s="37">
        <f>ГБ1!C215++ГБ3!C215+ГБ4!C215+ГДБ!C215+ГРД!C215+ГП1!C215+ГП2!C215+ГП4!C215+ГП5!C215+ГП7!C215+ГП9!C215+СП1!C215+СП2!C215+ДСП!C215</f>
        <v>0</v>
      </c>
    </row>
    <row r="216" spans="1:3" x14ac:dyDescent="0.25">
      <c r="A216" s="21" t="s">
        <v>16</v>
      </c>
      <c r="B216" s="4">
        <f>ГБ1!B216++ГБ3!B216+ГБ4!B216+ГДБ!B216+ГРД!B216+ГП1!B216+ГП2!B216+ГП4!B216+ГП5!B216+ГП7!B216+ГП9!B216+СП1!B216+СП2!B216+ДСП!B216</f>
        <v>0</v>
      </c>
      <c r="C216" s="37">
        <f>ГБ1!C216++ГБ3!C216+ГБ4!C216+ГДБ!C216+ГРД!C216+ГП1!C216+ГП2!C216+ГП4!C216+ГП5!C216+ГП7!C216+ГП9!C216+СП1!C216+СП2!C216+ДСП!C216</f>
        <v>0</v>
      </c>
    </row>
    <row r="217" spans="1:3" x14ac:dyDescent="0.25">
      <c r="A217" s="21" t="s">
        <v>17</v>
      </c>
      <c r="B217" s="4">
        <f>ГБ1!B217++ГБ3!B217+ГБ4!B217+ГДБ!B217+ГРД!B217+ГП1!B217+ГП2!B217+ГП4!B217+ГП5!B217+ГП7!B217+ГП9!B217+СП1!B217+СП2!B217+ДСП!B217</f>
        <v>0</v>
      </c>
      <c r="C217" s="37">
        <f>ГБ1!C217++ГБ3!C217+ГБ4!C217+ГДБ!C217+ГРД!C217+ГП1!C217+ГП2!C217+ГП4!C217+ГП5!C217+ГП7!C217+ГП9!C217+СП1!C217+СП2!C217+ДСП!C217</f>
        <v>0</v>
      </c>
    </row>
    <row r="218" spans="1:3" x14ac:dyDescent="0.25">
      <c r="A218" s="21" t="s">
        <v>18</v>
      </c>
      <c r="B218" s="4">
        <f>ГБ1!B218++ГБ3!B218+ГБ4!B218+ГДБ!B218+ГРД!B218+ГП1!B218+ГП2!B218+ГП4!B218+ГП5!B218+ГП7!B218+ГП9!B218+СП1!B218+СП2!B218+ДСП!B218</f>
        <v>91</v>
      </c>
      <c r="C218" s="37">
        <f>ГБ1!C218++ГБ3!C218+ГБ4!C218+ГДБ!C218+ГРД!C218+ГП1!C218+ГП2!C218+ГП4!C218+ГП5!C218+ГП7!C218+ГП9!C218+СП1!C218+СП2!C218+ДСП!C218</f>
        <v>12882.1</v>
      </c>
    </row>
    <row r="219" spans="1:3" x14ac:dyDescent="0.25">
      <c r="A219" s="21" t="s">
        <v>19</v>
      </c>
      <c r="B219" s="4">
        <f>ГБ1!B219++ГБ3!B219+ГБ4!B219+ГДБ!B219+ГРД!B219+ГП1!B219+ГП2!B219+ГП4!B219+ГП5!B219+ГП7!B219+ГП9!B219+СП1!B219+СП2!B219+ДСП!B219</f>
        <v>0</v>
      </c>
      <c r="C219" s="37">
        <f>ГБ1!C219++ГБ3!C219+ГБ4!C219+ГДБ!C219+ГРД!C219+ГП1!C219+ГП2!C219+ГП4!C219+ГП5!C219+ГП7!C219+ГП9!C219+СП1!C219+СП2!C219+ДСП!C219</f>
        <v>0</v>
      </c>
    </row>
    <row r="220" spans="1:3" x14ac:dyDescent="0.25">
      <c r="A220" s="21" t="s">
        <v>53</v>
      </c>
      <c r="B220" s="4">
        <f>ГБ1!B220++ГБ3!B220+ГБ4!B220+ГДБ!B220+ГРД!B220+ГП1!B220+ГП2!B220+ГП4!B220+ГП5!B220+ГП7!B220+ГП9!B220+СП1!B220+СП2!B220+ДСП!B220</f>
        <v>32</v>
      </c>
      <c r="C220" s="37">
        <f>ГБ1!C220++ГБ3!C220+ГБ4!C220+ГДБ!C220+ГРД!C220+ГП1!C220+ГП2!C220+ГП4!C220+ГП5!C220+ГП7!C220+ГП9!C220+СП1!C220+СП2!C220+ДСП!C220</f>
        <v>3578.2</v>
      </c>
    </row>
    <row r="221" spans="1:3" x14ac:dyDescent="0.25">
      <c r="A221" s="21" t="s">
        <v>20</v>
      </c>
      <c r="B221" s="4">
        <f>ГБ1!B221++ГБ3!B221+ГБ4!B221+ГДБ!B221+ГРД!B221+ГП1!B221+ГП2!B221+ГП4!B221+ГП5!B221+ГП7!B221+ГП9!B221+СП1!B221+СП2!B221+ДСП!B221</f>
        <v>0</v>
      </c>
      <c r="C221" s="37">
        <f>ГБ1!C221++ГБ3!C221+ГБ4!C221+ГДБ!C221+ГРД!C221+ГП1!C221+ГП2!C221+ГП4!C221+ГП5!C221+ГП7!C221+ГП9!C221+СП1!C221+СП2!C221+ДСП!C221</f>
        <v>0</v>
      </c>
    </row>
    <row r="222" spans="1:3" x14ac:dyDescent="0.25">
      <c r="A222" s="21" t="s">
        <v>21</v>
      </c>
      <c r="B222" s="4">
        <f>ГБ1!B222++ГБ3!B222+ГБ4!B222+ГДБ!B222+ГРД!B222+ГП1!B222+ГП2!B222+ГП4!B222+ГП5!B222+ГП7!B222+ГП9!B222+СП1!B222+СП2!B222+ДСП!B222</f>
        <v>12</v>
      </c>
      <c r="C222" s="37">
        <f>ГБ1!C222++ГБ3!C222+ГБ4!C222+ГДБ!C222+ГРД!C222+ГП1!C222+ГП2!C222+ГП4!C222+ГП5!C222+ГП7!C222+ГП9!C222+СП1!C222+СП2!C222+ДСП!C222</f>
        <v>6088.4</v>
      </c>
    </row>
    <row r="223" spans="1:3" x14ac:dyDescent="0.25">
      <c r="A223" s="21" t="s">
        <v>22</v>
      </c>
      <c r="B223" s="4">
        <f>ГБ1!B223++ГБ3!B223+ГБ4!B223+ГДБ!B223+ГРД!B223+ГП1!B223+ГП2!B223+ГП4!B223+ГП5!B223+ГП7!B223+ГП9!B223+СП1!B223+СП2!B223+ДСП!B223</f>
        <v>0</v>
      </c>
      <c r="C223" s="37">
        <f>ГБ1!C223++ГБ3!C223+ГБ4!C223+ГДБ!C223+ГРД!C223+ГП1!C223+ГП2!C223+ГП4!C223+ГП5!C223+ГП7!C223+ГП9!C223+СП1!C223+СП2!C223+ДСП!C223</f>
        <v>0</v>
      </c>
    </row>
    <row r="224" spans="1:3" x14ac:dyDescent="0.25">
      <c r="A224" s="21" t="s">
        <v>23</v>
      </c>
      <c r="B224" s="4">
        <f>ГБ1!B224++ГБ3!B224+ГБ4!B224+ГДБ!B224+ГРД!B224+ГП1!B224+ГП2!B224+ГП4!B224+ГП5!B224+ГП7!B224+ГП9!B224+СП1!B224+СП2!B224+ДСП!B224</f>
        <v>0</v>
      </c>
      <c r="C224" s="37">
        <f>ГБ1!C224++ГБ3!C224+ГБ4!C224+ГДБ!C224+ГРД!C224+ГП1!C224+ГП2!C224+ГП4!C224+ГП5!C224+ГП7!C224+ГП9!C224+СП1!C224+СП2!C224+ДСП!C224</f>
        <v>0</v>
      </c>
    </row>
    <row r="225" spans="1:3" x14ac:dyDescent="0.25">
      <c r="A225" s="21" t="s">
        <v>24</v>
      </c>
      <c r="B225" s="4">
        <f>ГБ1!B225++ГБ3!B225+ГБ4!B225+ГДБ!B225+ГРД!B225+ГП1!B225+ГП2!B225+ГП4!B225+ГП5!B225+ГП7!B225+ГП9!B225+СП1!B225+СП2!B225+ДСП!B225</f>
        <v>0</v>
      </c>
      <c r="C225" s="37">
        <f>ГБ1!C225++ГБ3!C225+ГБ4!C225+ГДБ!C225+ГРД!C225+ГП1!C225+ГП2!C225+ГП4!C225+ГП5!C225+ГП7!C225+ГП9!C225+СП1!C225+СП2!C225+ДСП!C225</f>
        <v>0</v>
      </c>
    </row>
    <row r="226" spans="1:3" x14ac:dyDescent="0.25">
      <c r="A226" s="21" t="s">
        <v>25</v>
      </c>
      <c r="B226" s="4">
        <f>ГБ1!B226++ГБ3!B226+ГБ4!B226+ГДБ!B226+ГРД!B226+ГП1!B226+ГП2!B226+ГП4!B226+ГП5!B226+ГП7!B226+ГП9!B226+СП1!B226+СП2!B226+ДСП!B226</f>
        <v>0</v>
      </c>
      <c r="C226" s="37">
        <f>ГБ1!C226++ГБ3!C226+ГБ4!C226+ГДБ!C226+ГРД!C226+ГП1!C226+ГП2!C226+ГП4!C226+ГП5!C226+ГП7!C226+ГП9!C226+СП1!C226+СП2!C226+ДСП!C226</f>
        <v>0</v>
      </c>
    </row>
    <row r="227" spans="1:3" x14ac:dyDescent="0.25">
      <c r="A227" s="21" t="s">
        <v>51</v>
      </c>
      <c r="B227" s="4">
        <f>ГБ1!B227++ГБ3!B227+ГБ4!B227+ГДБ!B227+ГРД!B227+ГП1!B227+ГП2!B227+ГП4!B227+ГП5!B227+ГП7!B227+ГП9!B227+СП1!B227+СП2!B227+ДСП!B227</f>
        <v>0</v>
      </c>
      <c r="C227" s="37">
        <f>ГБ1!C227++ГБ3!C227+ГБ4!C227+ГДБ!C227+ГРД!C227+ГП1!C227+ГП2!C227+ГП4!C227+ГП5!C227+ГП7!C227+ГП9!C227+СП1!C227+СП2!C227+ДСП!C227</f>
        <v>0</v>
      </c>
    </row>
    <row r="228" spans="1:3" x14ac:dyDescent="0.25">
      <c r="A228" s="21" t="s">
        <v>52</v>
      </c>
      <c r="B228" s="4">
        <f>ГБ1!B228++ГБ3!B228+ГБ4!B228+ГДБ!B228+ГРД!B228+ГП1!B228+ГП2!B228+ГП4!B228+ГП5!B228+ГП7!B228+ГП9!B228+СП1!B228+СП2!B228+ДСП!B228</f>
        <v>0</v>
      </c>
      <c r="C228" s="37">
        <f>ГБ1!C228++ГБ3!C228+ГБ4!C228+ГДБ!C228+ГРД!C228+ГП1!C228+ГП2!C228+ГП4!C228+ГП5!C228+ГП7!C228+ГП9!C228+СП1!C228+СП2!C228+ДСП!C228</f>
        <v>0</v>
      </c>
    </row>
    <row r="229" spans="1:3" x14ac:dyDescent="0.25">
      <c r="A229" s="21" t="s">
        <v>26</v>
      </c>
      <c r="B229" s="4">
        <f>ГБ1!B229++ГБ3!B229+ГБ4!B229+ГДБ!B229+ГРД!B229+ГП1!B229+ГП2!B229+ГП4!B229+ГП5!B229+ГП7!B229+ГП9!B229+СП1!B229+СП2!B229+ДСП!B229</f>
        <v>13</v>
      </c>
      <c r="C229" s="37">
        <f>ГБ1!C229++ГБ3!C229+ГБ4!C229+ГДБ!C229+ГРД!C229+ГП1!C229+ГП2!C229+ГП4!C229+ГП5!C229+ГП7!C229+ГП9!C229+СП1!C229+СП2!C229+ДСП!C229</f>
        <v>1689.4</v>
      </c>
    </row>
    <row r="230" spans="1:3" x14ac:dyDescent="0.25">
      <c r="A230" s="21" t="s">
        <v>27</v>
      </c>
      <c r="B230" s="4">
        <f>ГБ1!B230++ГБ3!B230+ГБ4!B230+ГДБ!B230+ГРД!B230+ГП1!B230+ГП2!B230+ГП4!B230+ГП5!B230+ГП7!B230+ГП9!B230+СП1!B230+СП2!B230+ДСП!B230</f>
        <v>0</v>
      </c>
      <c r="C230" s="37">
        <f>ГБ1!C230++ГБ3!C230+ГБ4!C230+ГДБ!C230+ГРД!C230+ГП1!C230+ГП2!C230+ГП4!C230+ГП5!C230+ГП7!C230+ГП9!C230+СП1!C230+СП2!C230+ДСП!C230</f>
        <v>0</v>
      </c>
    </row>
    <row r="231" spans="1:3" x14ac:dyDescent="0.25">
      <c r="A231" s="21" t="s">
        <v>28</v>
      </c>
      <c r="B231" s="4">
        <f>ГБ1!B231++ГБ3!B231+ГБ4!B231+ГДБ!B231+ГРД!B231+ГП1!B231+ГП2!B231+ГП4!B231+ГП5!B231+ГП7!B231+ГП9!B231+СП1!B231+СП2!B231+ДСП!B231</f>
        <v>10</v>
      </c>
      <c r="C231" s="37">
        <f>ГБ1!C231++ГБ3!C231+ГБ4!C231+ГДБ!C231+ГРД!C231+ГП1!C231+ГП2!C231+ГП4!C231+ГП5!C231+ГП7!C231+ГП9!C231+СП1!C231+СП2!C231+ДСП!C231</f>
        <v>657.9</v>
      </c>
    </row>
    <row r="232" spans="1:3" x14ac:dyDescent="0.25">
      <c r="A232" s="21" t="s">
        <v>29</v>
      </c>
      <c r="B232" s="4">
        <f>ГБ1!B232++ГБ3!B232+ГБ4!B232+ГДБ!B232+ГРД!B232+ГП1!B232+ГП2!B232+ГП4!B232+ГП5!B232+ГП7!B232+ГП9!B232+СП1!B232+СП2!B232+ДСП!B232</f>
        <v>0</v>
      </c>
      <c r="C232" s="37">
        <f>ГБ1!C232++ГБ3!C232+ГБ4!C232+ГДБ!C232+ГРД!C232+ГП1!C232+ГП2!C232+ГП4!C232+ГП5!C232+ГП7!C232+ГП9!C232+СП1!C232+СП2!C232+ДСП!C232</f>
        <v>0</v>
      </c>
    </row>
    <row r="233" spans="1:3" x14ac:dyDescent="0.25">
      <c r="A233" s="21" t="s">
        <v>30</v>
      </c>
      <c r="B233" s="4">
        <f>ГБ1!B233++ГБ3!B233+ГБ4!B233+ГДБ!B233+ГРД!B233+ГП1!B233+ГП2!B233+ГП4!B233+ГП5!B233+ГП7!B233+ГП9!B233+СП1!B233+СП2!B233+ДСП!B233</f>
        <v>0</v>
      </c>
      <c r="C233" s="37">
        <f>ГБ1!C233++ГБ3!C233+ГБ4!C233+ГДБ!C233+ГРД!C233+ГП1!C233+ГП2!C233+ГП4!C233+ГП5!C233+ГП7!C233+ГП9!C233+СП1!C233+СП2!C233+ДСП!C233</f>
        <v>0</v>
      </c>
    </row>
    <row r="234" spans="1:3" ht="30" x14ac:dyDescent="0.25">
      <c r="A234" s="21" t="s">
        <v>54</v>
      </c>
      <c r="B234" s="4">
        <f>ГБ1!B234++ГБ3!B234+ГБ4!B234+ГДБ!B234+ГРД!B234+ГП1!B234+ГП2!B234+ГП4!B234+ГП5!B234+ГП7!B234+ГП9!B234+СП1!B234+СП2!B234+ДСП!B234</f>
        <v>0</v>
      </c>
      <c r="C234" s="37">
        <f>ГБ1!C234++ГБ3!C234+ГБ4!C234+ГДБ!C234+ГРД!C234+ГП1!C234+ГП2!C234+ГП4!C234+ГП5!C234+ГП7!C234+ГП9!C234+СП1!C234+СП2!C234+ДСП!C234</f>
        <v>0</v>
      </c>
    </row>
    <row r="235" spans="1:3" x14ac:dyDescent="0.25">
      <c r="A235" s="21" t="s">
        <v>31</v>
      </c>
      <c r="B235" s="4">
        <f>ГБ1!B235++ГБ3!B235+ГБ4!B235+ГДБ!B235+ГРД!B235+ГП1!B235+ГП2!B235+ГП4!B235+ГП5!B235+ГП7!B235+ГП9!B235+СП1!B235+СП2!B235+ДСП!B235</f>
        <v>0</v>
      </c>
      <c r="C235" s="37">
        <f>ГБ1!C235++ГБ3!C235+ГБ4!C235+ГДБ!C235+ГРД!C235+ГП1!C235+ГП2!C235+ГП4!C235+ГП5!C235+ГП7!C235+ГП9!C235+СП1!C235+СП2!C235+ДСП!C235</f>
        <v>0</v>
      </c>
    </row>
    <row r="236" spans="1:3" x14ac:dyDescent="0.25">
      <c r="A236" s="21" t="s">
        <v>32</v>
      </c>
      <c r="B236" s="4">
        <f>ГБ1!B236++ГБ3!B236+ГБ4!B236+ГДБ!B236+ГРД!B236+ГП1!B236+ГП2!B236+ГП4!B236+ГП5!B236+ГП7!B236+ГП9!B236+СП1!B236+СП2!B236+ДСП!B236</f>
        <v>0</v>
      </c>
      <c r="C236" s="37">
        <f>ГБ1!C236++ГБ3!C236+ГБ4!C236+ГДБ!C236+ГРД!C236+ГП1!C236+ГП2!C236+ГП4!C236+ГП5!C236+ГП7!C236+ГП9!C236+СП1!C236+СП2!C236+ДСП!C236</f>
        <v>0</v>
      </c>
    </row>
    <row r="237" spans="1:3" x14ac:dyDescent="0.25">
      <c r="A237" s="21" t="s">
        <v>33</v>
      </c>
      <c r="B237" s="4">
        <f>ГБ1!B237++ГБ3!B237+ГБ4!B237+ГДБ!B237+ГРД!B237+ГП1!B237+ГП2!B237+ГП4!B237+ГП5!B237+ГП7!B237+ГП9!B237+СП1!B237+СП2!B237+ДСП!B237</f>
        <v>0</v>
      </c>
      <c r="C237" s="37">
        <f>ГБ1!C237++ГБ3!C237+ГБ4!C237+ГДБ!C237+ГРД!C237+ГП1!C237+ГП2!C237+ГП4!C237+ГП5!C237+ГП7!C237+ГП9!C237+СП1!C237+СП2!C237+ДСП!C237</f>
        <v>0</v>
      </c>
    </row>
    <row r="238" spans="1:3" ht="30" x14ac:dyDescent="0.25">
      <c r="A238" s="21" t="s">
        <v>34</v>
      </c>
      <c r="B238" s="4">
        <f>ГБ1!B238++ГБ3!B238+ГБ4!B238+ГДБ!B238+ГРД!B238+ГП1!B238+ГП2!B238+ГП4!B238+ГП5!B238+ГП7!B238+ГП9!B238+СП1!B238+СП2!B238+ДСП!B238</f>
        <v>0</v>
      </c>
      <c r="C238" s="37">
        <f>ГБ1!C238++ГБ3!C238+ГБ4!C238+ГДБ!C238+ГРД!C238+ГП1!C238+ГП2!C238+ГП4!C238+ГП5!C238+ГП7!C238+ГП9!C238+СП1!C238+СП2!C238+ДСП!C238</f>
        <v>0</v>
      </c>
    </row>
    <row r="239" spans="1:3" x14ac:dyDescent="0.25">
      <c r="A239" s="21" t="s">
        <v>55</v>
      </c>
      <c r="B239" s="4">
        <f>ГБ1!B239++ГБ3!B239+ГБ4!B239+ГДБ!B239+ГРД!B239+ГП1!B239+ГП2!B239+ГП4!B239+ГП5!B239+ГП7!B239+ГП9!B239+СП1!B239+СП2!B239+ДСП!B239</f>
        <v>0</v>
      </c>
      <c r="C239" s="37">
        <f>ГБ1!C239++ГБ3!C239+ГБ4!C239+ГДБ!C239+ГРД!C239+ГП1!C239+ГП2!C239+ГП4!C239+ГП5!C239+ГП7!C239+ГП9!C239+СП1!C239+СП2!C239+ДСП!C239</f>
        <v>0</v>
      </c>
    </row>
    <row r="240" spans="1:3" x14ac:dyDescent="0.25">
      <c r="A240" s="21" t="s">
        <v>35</v>
      </c>
      <c r="B240" s="4">
        <f>ГБ1!B240++ГБ3!B240+ГБ4!B240+ГДБ!B240+ГРД!B240+ГП1!B240+ГП2!B240+ГП4!B240+ГП5!B240+ГП7!B240+ГП9!B240+СП1!B240+СП2!B240+ДСП!B240</f>
        <v>0</v>
      </c>
      <c r="C240" s="37">
        <f>ГБ1!C240++ГБ3!C240+ГБ4!C240+ГДБ!C240+ГРД!C240+ГП1!C240+ГП2!C240+ГП4!C240+ГП5!C240+ГП7!C240+ГП9!C240+СП1!C240+СП2!C240+ДСП!C240</f>
        <v>0</v>
      </c>
    </row>
    <row r="241" spans="1:3" ht="15.75" thickBot="1" x14ac:dyDescent="0.3">
      <c r="A241" s="28" t="s">
        <v>62</v>
      </c>
      <c r="B241" s="33">
        <f>SUM(B206:B240)</f>
        <v>785</v>
      </c>
      <c r="C241" s="34">
        <f>SUM(C206:C240)</f>
        <v>121900.19999999998</v>
      </c>
    </row>
  </sheetData>
  <mergeCells count="15">
    <mergeCell ref="A6:C6"/>
    <mergeCell ref="A1:C1"/>
    <mergeCell ref="A2:C2"/>
    <mergeCell ref="A3:C3"/>
    <mergeCell ref="A4:C4"/>
    <mergeCell ref="A5:C5"/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topLeftCell="A68" zoomScaleSheetLayoutView="100" workbookViewId="0">
      <selection activeCell="A111"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8" t="s">
        <v>0</v>
      </c>
      <c r="B1" s="108"/>
      <c r="C1" s="108"/>
    </row>
    <row r="2" spans="1:3" x14ac:dyDescent="0.25">
      <c r="A2" s="108" t="s">
        <v>1</v>
      </c>
      <c r="B2" s="108"/>
      <c r="C2" s="108"/>
    </row>
    <row r="3" spans="1:3" x14ac:dyDescent="0.25">
      <c r="A3" s="108" t="s">
        <v>97</v>
      </c>
      <c r="B3" s="108"/>
      <c r="C3" s="108"/>
    </row>
    <row r="4" spans="1:3" x14ac:dyDescent="0.25">
      <c r="A4" s="107" t="s">
        <v>2</v>
      </c>
      <c r="B4" s="107"/>
      <c r="C4" s="107"/>
    </row>
    <row r="5" spans="1:3" x14ac:dyDescent="0.25">
      <c r="A5" s="109" t="s">
        <v>79</v>
      </c>
      <c r="B5" s="109"/>
      <c r="C5" s="109"/>
    </row>
    <row r="6" spans="1:3" x14ac:dyDescent="0.25">
      <c r="A6" s="107" t="s">
        <v>3</v>
      </c>
      <c r="B6" s="107"/>
      <c r="C6" s="107"/>
    </row>
    <row r="7" spans="1:3" x14ac:dyDescent="0.25">
      <c r="A7" s="107" t="s">
        <v>4</v>
      </c>
      <c r="B7" s="107"/>
      <c r="C7" s="107"/>
    </row>
    <row r="8" spans="1:3" x14ac:dyDescent="0.25">
      <c r="A8" s="107" t="s">
        <v>87</v>
      </c>
      <c r="B8" s="107"/>
      <c r="C8" s="107"/>
    </row>
    <row r="10" spans="1:3" ht="90" x14ac:dyDescent="0.25">
      <c r="A10" s="27" t="s">
        <v>63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99" t="s">
        <v>96</v>
      </c>
      <c r="B12" s="99"/>
      <c r="C12" s="99"/>
    </row>
    <row r="13" spans="1:3" hidden="1" x14ac:dyDescent="0.25">
      <c r="A13" s="36" t="s">
        <v>7</v>
      </c>
      <c r="B13" s="4"/>
      <c r="C13" s="37"/>
    </row>
    <row r="14" spans="1:3" hidden="1" x14ac:dyDescent="0.25">
      <c r="A14" s="36" t="s">
        <v>67</v>
      </c>
      <c r="B14" s="4"/>
      <c r="C14" s="37"/>
    </row>
    <row r="15" spans="1:3" hidden="1" x14ac:dyDescent="0.25">
      <c r="A15" s="36" t="s">
        <v>8</v>
      </c>
      <c r="B15" s="4"/>
      <c r="C15" s="37"/>
    </row>
    <row r="16" spans="1:3" hidden="1" x14ac:dyDescent="0.25">
      <c r="A16" s="36" t="s">
        <v>56</v>
      </c>
      <c r="B16" s="4"/>
      <c r="C16" s="37"/>
    </row>
    <row r="17" spans="1:3" hidden="1" x14ac:dyDescent="0.25">
      <c r="A17" s="36" t="s">
        <v>9</v>
      </c>
      <c r="B17" s="4"/>
      <c r="C17" s="37"/>
    </row>
    <row r="18" spans="1:3" hidden="1" x14ac:dyDescent="0.25">
      <c r="A18" s="36" t="s">
        <v>10</v>
      </c>
      <c r="B18" s="4"/>
      <c r="C18" s="37"/>
    </row>
    <row r="19" spans="1:3" hidden="1" x14ac:dyDescent="0.25">
      <c r="A19" s="36" t="s">
        <v>11</v>
      </c>
      <c r="B19" s="4"/>
      <c r="C19" s="37"/>
    </row>
    <row r="20" spans="1:3" hidden="1" x14ac:dyDescent="0.25">
      <c r="A20" s="36" t="s">
        <v>12</v>
      </c>
      <c r="B20" s="4"/>
      <c r="C20" s="37"/>
    </row>
    <row r="21" spans="1:3" hidden="1" x14ac:dyDescent="0.25">
      <c r="A21" s="36" t="s">
        <v>13</v>
      </c>
      <c r="B21" s="4"/>
      <c r="C21" s="37"/>
    </row>
    <row r="22" spans="1:3" hidden="1" x14ac:dyDescent="0.25">
      <c r="A22" s="36" t="s">
        <v>14</v>
      </c>
      <c r="B22" s="4"/>
      <c r="C22" s="37"/>
    </row>
    <row r="23" spans="1:3" hidden="1" x14ac:dyDescent="0.25">
      <c r="A23" s="36" t="s">
        <v>15</v>
      </c>
      <c r="B23" s="4"/>
      <c r="C23" s="37"/>
    </row>
    <row r="24" spans="1:3" hidden="1" x14ac:dyDescent="0.25">
      <c r="A24" s="36" t="s">
        <v>16</v>
      </c>
      <c r="B24" s="4"/>
      <c r="C24" s="37"/>
    </row>
    <row r="25" spans="1:3" hidden="1" x14ac:dyDescent="0.25">
      <c r="A25" s="36" t="s">
        <v>17</v>
      </c>
      <c r="B25" s="4"/>
      <c r="C25" s="37"/>
    </row>
    <row r="26" spans="1:3" hidden="1" x14ac:dyDescent="0.25">
      <c r="A26" s="36" t="s">
        <v>18</v>
      </c>
      <c r="B26" s="4"/>
      <c r="C26" s="37"/>
    </row>
    <row r="27" spans="1:3" hidden="1" x14ac:dyDescent="0.25">
      <c r="A27" s="36" t="s">
        <v>19</v>
      </c>
      <c r="B27" s="4"/>
      <c r="C27" s="37"/>
    </row>
    <row r="28" spans="1:3" hidden="1" x14ac:dyDescent="0.25">
      <c r="A28" s="36" t="s">
        <v>53</v>
      </c>
      <c r="B28" s="4"/>
      <c r="C28" s="37"/>
    </row>
    <row r="29" spans="1:3" hidden="1" x14ac:dyDescent="0.25">
      <c r="A29" s="36" t="s">
        <v>20</v>
      </c>
      <c r="B29" s="4"/>
      <c r="C29" s="37"/>
    </row>
    <row r="30" spans="1:3" hidden="1" x14ac:dyDescent="0.25">
      <c r="A30" s="36" t="s">
        <v>21</v>
      </c>
      <c r="B30" s="4"/>
      <c r="C30" s="37"/>
    </row>
    <row r="31" spans="1:3" hidden="1" x14ac:dyDescent="0.25">
      <c r="A31" s="36" t="s">
        <v>22</v>
      </c>
      <c r="B31" s="4"/>
      <c r="C31" s="37"/>
    </row>
    <row r="32" spans="1:3" hidden="1" x14ac:dyDescent="0.25">
      <c r="A32" s="36" t="s">
        <v>23</v>
      </c>
      <c r="B32" s="4"/>
      <c r="C32" s="37"/>
    </row>
    <row r="33" spans="1:3" hidden="1" x14ac:dyDescent="0.25">
      <c r="A33" s="36" t="s">
        <v>24</v>
      </c>
      <c r="B33" s="4"/>
      <c r="C33" s="37"/>
    </row>
    <row r="34" spans="1:3" hidden="1" x14ac:dyDescent="0.25">
      <c r="A34" s="36" t="s">
        <v>25</v>
      </c>
      <c r="B34" s="4"/>
      <c r="C34" s="37"/>
    </row>
    <row r="35" spans="1:3" hidden="1" x14ac:dyDescent="0.25">
      <c r="A35" s="36" t="s">
        <v>51</v>
      </c>
      <c r="B35" s="4"/>
      <c r="C35" s="37"/>
    </row>
    <row r="36" spans="1:3" hidden="1" x14ac:dyDescent="0.25">
      <c r="A36" s="36" t="s">
        <v>52</v>
      </c>
      <c r="B36" s="4"/>
      <c r="C36" s="37"/>
    </row>
    <row r="37" spans="1:3" hidden="1" x14ac:dyDescent="0.25">
      <c r="A37" s="36" t="s">
        <v>26</v>
      </c>
      <c r="B37" s="4"/>
      <c r="C37" s="37"/>
    </row>
    <row r="38" spans="1:3" hidden="1" x14ac:dyDescent="0.25">
      <c r="A38" s="36" t="s">
        <v>27</v>
      </c>
      <c r="B38" s="4"/>
      <c r="C38" s="37"/>
    </row>
    <row r="39" spans="1:3" hidden="1" x14ac:dyDescent="0.25">
      <c r="A39" s="36" t="s">
        <v>28</v>
      </c>
      <c r="B39" s="4"/>
      <c r="C39" s="37"/>
    </row>
    <row r="40" spans="1:3" hidden="1" x14ac:dyDescent="0.25">
      <c r="A40" s="36" t="s">
        <v>29</v>
      </c>
      <c r="B40" s="4"/>
      <c r="C40" s="37"/>
    </row>
    <row r="41" spans="1:3" hidden="1" x14ac:dyDescent="0.25">
      <c r="A41" s="36" t="s">
        <v>30</v>
      </c>
      <c r="B41" s="4"/>
      <c r="C41" s="37"/>
    </row>
    <row r="42" spans="1:3" ht="30" hidden="1" x14ac:dyDescent="0.25">
      <c r="A42" s="36" t="s">
        <v>54</v>
      </c>
      <c r="B42" s="4"/>
      <c r="C42" s="37"/>
    </row>
    <row r="43" spans="1:3" hidden="1" x14ac:dyDescent="0.25">
      <c r="A43" s="36" t="s">
        <v>31</v>
      </c>
      <c r="B43" s="4"/>
      <c r="C43" s="37"/>
    </row>
    <row r="44" spans="1:3" hidden="1" x14ac:dyDescent="0.25">
      <c r="A44" s="36" t="s">
        <v>32</v>
      </c>
      <c r="B44" s="4"/>
      <c r="C44" s="37"/>
    </row>
    <row r="45" spans="1:3" hidden="1" x14ac:dyDescent="0.25">
      <c r="A45" s="36" t="s">
        <v>33</v>
      </c>
      <c r="B45" s="4"/>
      <c r="C45" s="37"/>
    </row>
    <row r="46" spans="1:3" ht="30" hidden="1" x14ac:dyDescent="0.25">
      <c r="A46" s="36" t="s">
        <v>34</v>
      </c>
      <c r="B46" s="4"/>
      <c r="C46" s="37"/>
    </row>
    <row r="47" spans="1:3" hidden="1" x14ac:dyDescent="0.25">
      <c r="A47" s="36" t="s">
        <v>55</v>
      </c>
      <c r="B47" s="4"/>
      <c r="C47" s="37"/>
    </row>
    <row r="48" spans="1:3" hidden="1" x14ac:dyDescent="0.25">
      <c r="A48" s="36" t="s">
        <v>35</v>
      </c>
      <c r="B48" s="4"/>
      <c r="C48" s="37"/>
    </row>
    <row r="49" spans="1:3" hidden="1" x14ac:dyDescent="0.25">
      <c r="A49" s="38" t="s">
        <v>36</v>
      </c>
      <c r="B49" s="7">
        <f>SUM(B13:B48)</f>
        <v>0</v>
      </c>
      <c r="C49" s="39">
        <f>SUM(C13:C48)</f>
        <v>0</v>
      </c>
    </row>
    <row r="50" spans="1:3" x14ac:dyDescent="0.25">
      <c r="A50" s="99" t="s">
        <v>66</v>
      </c>
      <c r="B50" s="99"/>
      <c r="C50" s="99"/>
    </row>
    <row r="51" spans="1:3" x14ac:dyDescent="0.25">
      <c r="A51" s="99" t="s">
        <v>95</v>
      </c>
      <c r="B51" s="99"/>
      <c r="C51" s="99"/>
    </row>
    <row r="52" spans="1:3" x14ac:dyDescent="0.25">
      <c r="A52" s="61" t="s">
        <v>27</v>
      </c>
      <c r="B52" s="57">
        <v>7246</v>
      </c>
      <c r="C52" s="58">
        <v>415</v>
      </c>
    </row>
    <row r="53" spans="1:3" hidden="1" x14ac:dyDescent="0.25">
      <c r="A53" s="61" t="s">
        <v>14</v>
      </c>
      <c r="B53" s="57">
        <v>0</v>
      </c>
      <c r="C53" s="58">
        <v>0</v>
      </c>
    </row>
    <row r="54" spans="1:3" hidden="1" x14ac:dyDescent="0.25">
      <c r="A54" s="61" t="s">
        <v>9</v>
      </c>
      <c r="B54" s="57">
        <v>0</v>
      </c>
      <c r="C54" s="58">
        <v>0</v>
      </c>
    </row>
    <row r="55" spans="1:3" hidden="1" x14ac:dyDescent="0.25">
      <c r="A55" s="61" t="s">
        <v>13</v>
      </c>
      <c r="B55" s="57">
        <v>0</v>
      </c>
      <c r="C55" s="58">
        <v>0</v>
      </c>
    </row>
    <row r="56" spans="1:3" hidden="1" x14ac:dyDescent="0.25">
      <c r="A56" s="61" t="s">
        <v>56</v>
      </c>
      <c r="B56" s="57">
        <v>0</v>
      </c>
      <c r="C56" s="58">
        <v>0</v>
      </c>
    </row>
    <row r="57" spans="1:3" hidden="1" x14ac:dyDescent="0.25">
      <c r="A57" s="61" t="s">
        <v>41</v>
      </c>
      <c r="B57" s="57">
        <v>0</v>
      </c>
      <c r="C57" s="58">
        <v>0</v>
      </c>
    </row>
    <row r="58" spans="1:3" x14ac:dyDescent="0.25">
      <c r="A58" s="61" t="s">
        <v>32</v>
      </c>
      <c r="B58" s="57">
        <v>659</v>
      </c>
      <c r="C58" s="58">
        <v>286</v>
      </c>
    </row>
    <row r="59" spans="1:3" x14ac:dyDescent="0.25">
      <c r="A59" s="61" t="s">
        <v>7</v>
      </c>
      <c r="B59" s="57">
        <v>4335</v>
      </c>
      <c r="C59" s="58">
        <v>1254</v>
      </c>
    </row>
    <row r="60" spans="1:3" hidden="1" x14ac:dyDescent="0.25">
      <c r="A60" s="61" t="s">
        <v>24</v>
      </c>
      <c r="B60" s="57">
        <v>0</v>
      </c>
      <c r="C60" s="58">
        <v>0</v>
      </c>
    </row>
    <row r="61" spans="1:3" hidden="1" x14ac:dyDescent="0.25">
      <c r="A61" s="61" t="s">
        <v>35</v>
      </c>
      <c r="B61" s="57">
        <v>0</v>
      </c>
      <c r="C61" s="58">
        <v>0</v>
      </c>
    </row>
    <row r="62" spans="1:3" x14ac:dyDescent="0.25">
      <c r="A62" s="61" t="s">
        <v>30</v>
      </c>
      <c r="B62" s="57">
        <v>7221</v>
      </c>
      <c r="C62" s="58">
        <v>2477</v>
      </c>
    </row>
    <row r="63" spans="1:3" hidden="1" x14ac:dyDescent="0.25">
      <c r="A63" s="61" t="s">
        <v>20</v>
      </c>
      <c r="B63" s="57">
        <v>0</v>
      </c>
      <c r="C63" s="58">
        <v>0</v>
      </c>
    </row>
    <row r="64" spans="1:3" hidden="1" x14ac:dyDescent="0.25">
      <c r="A64" s="61" t="s">
        <v>17</v>
      </c>
      <c r="B64" s="57">
        <v>0</v>
      </c>
      <c r="C64" s="58">
        <v>0</v>
      </c>
    </row>
    <row r="65" spans="1:3" hidden="1" x14ac:dyDescent="0.25">
      <c r="A65" s="61" t="s">
        <v>12</v>
      </c>
      <c r="B65" s="57">
        <v>0</v>
      </c>
      <c r="C65" s="58">
        <v>0</v>
      </c>
    </row>
    <row r="66" spans="1:3" hidden="1" x14ac:dyDescent="0.25">
      <c r="A66" s="61" t="s">
        <v>40</v>
      </c>
      <c r="B66" s="57">
        <v>0</v>
      </c>
      <c r="C66" s="58">
        <v>0</v>
      </c>
    </row>
    <row r="67" spans="1:3" x14ac:dyDescent="0.25">
      <c r="A67" s="61" t="s">
        <v>28</v>
      </c>
      <c r="B67" s="57">
        <v>4360</v>
      </c>
      <c r="C67" s="58">
        <v>1047</v>
      </c>
    </row>
    <row r="68" spans="1:3" x14ac:dyDescent="0.25">
      <c r="A68" s="61" t="s">
        <v>29</v>
      </c>
      <c r="B68" s="57">
        <v>4348</v>
      </c>
      <c r="C68" s="58">
        <v>895</v>
      </c>
    </row>
    <row r="69" spans="1:3" hidden="1" x14ac:dyDescent="0.25">
      <c r="A69" s="61" t="s">
        <v>15</v>
      </c>
      <c r="B69" s="57">
        <v>0</v>
      </c>
      <c r="C69" s="58">
        <v>0</v>
      </c>
    </row>
    <row r="70" spans="1:3" hidden="1" x14ac:dyDescent="0.25">
      <c r="A70" s="61" t="s">
        <v>10</v>
      </c>
      <c r="B70" s="57">
        <v>0</v>
      </c>
      <c r="C70" s="58">
        <v>0</v>
      </c>
    </row>
    <row r="71" spans="1:3" hidden="1" x14ac:dyDescent="0.25">
      <c r="A71" s="61" t="s">
        <v>8</v>
      </c>
      <c r="B71" s="57">
        <v>0</v>
      </c>
      <c r="C71" s="58">
        <v>0</v>
      </c>
    </row>
    <row r="72" spans="1:3" hidden="1" x14ac:dyDescent="0.25">
      <c r="A72" s="61" t="s">
        <v>47</v>
      </c>
      <c r="B72" s="57">
        <v>0</v>
      </c>
      <c r="C72" s="58">
        <v>0</v>
      </c>
    </row>
    <row r="73" spans="1:3" x14ac:dyDescent="0.25">
      <c r="A73" s="61" t="s">
        <v>16</v>
      </c>
      <c r="B73" s="57">
        <v>46256</v>
      </c>
      <c r="C73" s="58">
        <v>17693.8</v>
      </c>
    </row>
    <row r="74" spans="1:3" hidden="1" x14ac:dyDescent="0.25">
      <c r="A74" s="61" t="s">
        <v>55</v>
      </c>
      <c r="B74" s="57">
        <v>0</v>
      </c>
      <c r="C74" s="58">
        <v>0</v>
      </c>
    </row>
    <row r="75" spans="1:3" hidden="1" x14ac:dyDescent="0.25">
      <c r="A75" s="61" t="s">
        <v>23</v>
      </c>
      <c r="B75" s="57">
        <v>0</v>
      </c>
      <c r="C75" s="58">
        <v>0</v>
      </c>
    </row>
    <row r="76" spans="1:3" x14ac:dyDescent="0.25">
      <c r="A76" s="61" t="s">
        <v>39</v>
      </c>
      <c r="B76" s="57">
        <v>1605</v>
      </c>
      <c r="C76" s="58">
        <v>947</v>
      </c>
    </row>
    <row r="77" spans="1:3" x14ac:dyDescent="0.25">
      <c r="A77" s="61" t="s">
        <v>38</v>
      </c>
      <c r="B77" s="57">
        <v>860</v>
      </c>
      <c r="C77" s="58">
        <v>214</v>
      </c>
    </row>
    <row r="78" spans="1:3" x14ac:dyDescent="0.25">
      <c r="A78" s="61" t="s">
        <v>37</v>
      </c>
      <c r="B78" s="57">
        <v>10820</v>
      </c>
      <c r="C78" s="58">
        <v>3334</v>
      </c>
    </row>
    <row r="79" spans="1:3" hidden="1" x14ac:dyDescent="0.25">
      <c r="A79" s="61" t="s">
        <v>21</v>
      </c>
      <c r="B79" s="57">
        <v>0</v>
      </c>
      <c r="C79" s="58">
        <v>0</v>
      </c>
    </row>
    <row r="80" spans="1:3" hidden="1" x14ac:dyDescent="0.25">
      <c r="A80" s="61" t="s">
        <v>57</v>
      </c>
      <c r="B80" s="57">
        <v>0</v>
      </c>
      <c r="C80" s="58">
        <v>0</v>
      </c>
    </row>
    <row r="81" spans="1:3" x14ac:dyDescent="0.25">
      <c r="A81" s="61" t="s">
        <v>11</v>
      </c>
      <c r="B81" s="57">
        <v>4143</v>
      </c>
      <c r="C81" s="58">
        <v>1198</v>
      </c>
    </row>
    <row r="82" spans="1:3" hidden="1" x14ac:dyDescent="0.25">
      <c r="A82" s="62" t="s">
        <v>58</v>
      </c>
      <c r="B82" s="57"/>
      <c r="C82" s="58"/>
    </row>
    <row r="83" spans="1:3" hidden="1" x14ac:dyDescent="0.25">
      <c r="A83" s="62" t="s">
        <v>90</v>
      </c>
      <c r="B83" s="57"/>
      <c r="C83" s="58"/>
    </row>
    <row r="84" spans="1:3" hidden="1" x14ac:dyDescent="0.25">
      <c r="A84" s="62" t="s">
        <v>42</v>
      </c>
      <c r="B84" s="57"/>
      <c r="C84" s="58"/>
    </row>
    <row r="85" spans="1:3" hidden="1" x14ac:dyDescent="0.25">
      <c r="A85" s="62" t="s">
        <v>44</v>
      </c>
      <c r="B85" s="57"/>
      <c r="C85" s="58"/>
    </row>
    <row r="86" spans="1:3" hidden="1" x14ac:dyDescent="0.25">
      <c r="A86" s="62" t="s">
        <v>43</v>
      </c>
      <c r="B86" s="57"/>
      <c r="C86" s="58"/>
    </row>
    <row r="87" spans="1:3" hidden="1" x14ac:dyDescent="0.25">
      <c r="A87" s="62" t="s">
        <v>60</v>
      </c>
      <c r="B87" s="57"/>
      <c r="C87" s="58"/>
    </row>
    <row r="88" spans="1:3" s="3" customFormat="1" hidden="1" x14ac:dyDescent="0.25">
      <c r="A88" s="62" t="s">
        <v>61</v>
      </c>
      <c r="B88" s="57"/>
      <c r="C88" s="58"/>
    </row>
    <row r="89" spans="1:3" s="3" customFormat="1" x14ac:dyDescent="0.25">
      <c r="A89" s="59" t="s">
        <v>45</v>
      </c>
      <c r="B89" s="60">
        <f>SUM(B52:B81)</f>
        <v>91853</v>
      </c>
      <c r="C89" s="54">
        <f t="shared" ref="C89" si="0">SUM(C52:C81)</f>
        <v>29760.799999999999</v>
      </c>
    </row>
    <row r="90" spans="1:3" hidden="1" x14ac:dyDescent="0.25">
      <c r="A90" s="65" t="s">
        <v>46</v>
      </c>
      <c r="B90" s="63">
        <f>SUM(B82:B88)</f>
        <v>0</v>
      </c>
      <c r="C90" s="64">
        <f t="shared" ref="C90" si="1">SUM(C82:C88)</f>
        <v>0</v>
      </c>
    </row>
    <row r="91" spans="1:3" x14ac:dyDescent="0.25">
      <c r="A91" s="59" t="s">
        <v>36</v>
      </c>
      <c r="B91" s="60">
        <f>B89+B90</f>
        <v>91853</v>
      </c>
      <c r="C91" s="54">
        <f t="shared" ref="C91" si="2">C89+C90</f>
        <v>29760.799999999999</v>
      </c>
    </row>
    <row r="92" spans="1:3" x14ac:dyDescent="0.25">
      <c r="A92" s="111" t="s">
        <v>64</v>
      </c>
      <c r="B92" s="111"/>
      <c r="C92" s="111"/>
    </row>
    <row r="93" spans="1:3" hidden="1" x14ac:dyDescent="0.25">
      <c r="A93" s="61" t="s">
        <v>27</v>
      </c>
      <c r="B93" s="57">
        <v>0</v>
      </c>
      <c r="C93" s="58">
        <v>0</v>
      </c>
    </row>
    <row r="94" spans="1:3" hidden="1" x14ac:dyDescent="0.25">
      <c r="A94" s="61" t="s">
        <v>14</v>
      </c>
      <c r="B94" s="57">
        <v>0</v>
      </c>
      <c r="C94" s="58">
        <v>0</v>
      </c>
    </row>
    <row r="95" spans="1:3" hidden="1" x14ac:dyDescent="0.25">
      <c r="A95" s="61" t="s">
        <v>9</v>
      </c>
      <c r="B95" s="57">
        <v>0</v>
      </c>
      <c r="C95" s="58">
        <v>0</v>
      </c>
    </row>
    <row r="96" spans="1:3" hidden="1" x14ac:dyDescent="0.25">
      <c r="A96" s="61" t="s">
        <v>13</v>
      </c>
      <c r="B96" s="57">
        <v>0</v>
      </c>
      <c r="C96" s="58">
        <v>0</v>
      </c>
    </row>
    <row r="97" spans="1:3" hidden="1" x14ac:dyDescent="0.25">
      <c r="A97" s="61" t="s">
        <v>56</v>
      </c>
      <c r="B97" s="57">
        <v>0</v>
      </c>
      <c r="C97" s="58">
        <v>0</v>
      </c>
    </row>
    <row r="98" spans="1:3" hidden="1" x14ac:dyDescent="0.25">
      <c r="A98" s="61" t="s">
        <v>41</v>
      </c>
      <c r="B98" s="57">
        <v>0</v>
      </c>
      <c r="C98" s="58">
        <v>0</v>
      </c>
    </row>
    <row r="99" spans="1:3" hidden="1" x14ac:dyDescent="0.25">
      <c r="A99" s="61" t="s">
        <v>32</v>
      </c>
      <c r="B99" s="57">
        <v>0</v>
      </c>
      <c r="C99" s="58">
        <v>0</v>
      </c>
    </row>
    <row r="100" spans="1:3" x14ac:dyDescent="0.25">
      <c r="A100" s="61" t="s">
        <v>7</v>
      </c>
      <c r="B100" s="57">
        <v>254</v>
      </c>
      <c r="C100" s="58">
        <v>109.6</v>
      </c>
    </row>
    <row r="101" spans="1:3" ht="15.75" hidden="1" customHeight="1" x14ac:dyDescent="0.25">
      <c r="A101" s="61" t="s">
        <v>24</v>
      </c>
      <c r="B101" s="66">
        <v>0</v>
      </c>
      <c r="C101" s="66">
        <v>0</v>
      </c>
    </row>
    <row r="102" spans="1:3" hidden="1" x14ac:dyDescent="0.25">
      <c r="A102" s="61" t="s">
        <v>35</v>
      </c>
      <c r="B102" s="57">
        <v>0</v>
      </c>
      <c r="C102" s="58">
        <v>0</v>
      </c>
    </row>
    <row r="103" spans="1:3" x14ac:dyDescent="0.25">
      <c r="A103" s="61" t="s">
        <v>30</v>
      </c>
      <c r="B103" s="57">
        <v>62</v>
      </c>
      <c r="C103" s="58">
        <v>30.1</v>
      </c>
    </row>
    <row r="104" spans="1:3" hidden="1" x14ac:dyDescent="0.25">
      <c r="A104" s="61" t="s">
        <v>20</v>
      </c>
      <c r="B104" s="57">
        <v>0</v>
      </c>
      <c r="C104" s="58">
        <v>0</v>
      </c>
    </row>
    <row r="105" spans="1:3" hidden="1" x14ac:dyDescent="0.25">
      <c r="A105" s="61" t="s">
        <v>17</v>
      </c>
      <c r="B105" s="57">
        <v>0</v>
      </c>
      <c r="C105" s="58">
        <v>0</v>
      </c>
    </row>
    <row r="106" spans="1:3" hidden="1" x14ac:dyDescent="0.25">
      <c r="A106" s="61" t="s">
        <v>12</v>
      </c>
      <c r="B106" s="57">
        <v>0</v>
      </c>
      <c r="C106" s="58">
        <v>0</v>
      </c>
    </row>
    <row r="107" spans="1:3" hidden="1" x14ac:dyDescent="0.25">
      <c r="A107" s="61" t="s">
        <v>40</v>
      </c>
      <c r="B107" s="57">
        <v>0</v>
      </c>
      <c r="C107" s="58">
        <v>0</v>
      </c>
    </row>
    <row r="108" spans="1:3" x14ac:dyDescent="0.25">
      <c r="A108" s="61" t="s">
        <v>28</v>
      </c>
      <c r="B108" s="57">
        <v>25</v>
      </c>
      <c r="C108" s="58">
        <v>12.2</v>
      </c>
    </row>
    <row r="109" spans="1:3" hidden="1" x14ac:dyDescent="0.25">
      <c r="A109" s="61" t="s">
        <v>29</v>
      </c>
      <c r="B109" s="57">
        <v>0</v>
      </c>
      <c r="C109" s="58">
        <v>0</v>
      </c>
    </row>
    <row r="110" spans="1:3" hidden="1" x14ac:dyDescent="0.25">
      <c r="A110" s="61" t="s">
        <v>15</v>
      </c>
      <c r="B110" s="57">
        <v>0</v>
      </c>
      <c r="C110" s="58">
        <v>0</v>
      </c>
    </row>
    <row r="111" spans="1:3" hidden="1" x14ac:dyDescent="0.25">
      <c r="A111" s="61" t="s">
        <v>10</v>
      </c>
      <c r="B111" s="57">
        <v>0</v>
      </c>
      <c r="C111" s="58">
        <v>0</v>
      </c>
    </row>
    <row r="112" spans="1:3" hidden="1" x14ac:dyDescent="0.25">
      <c r="A112" s="61" t="s">
        <v>8</v>
      </c>
      <c r="B112" s="57">
        <v>0</v>
      </c>
      <c r="C112" s="58">
        <v>0</v>
      </c>
    </row>
    <row r="113" spans="1:3" hidden="1" x14ac:dyDescent="0.25">
      <c r="A113" s="61" t="s">
        <v>47</v>
      </c>
      <c r="B113" s="57">
        <v>0</v>
      </c>
      <c r="C113" s="58">
        <v>0</v>
      </c>
    </row>
    <row r="114" spans="1:3" x14ac:dyDescent="0.25">
      <c r="A114" s="61" t="s">
        <v>16</v>
      </c>
      <c r="B114" s="57">
        <v>15883</v>
      </c>
      <c r="C114" s="58">
        <v>7373.9</v>
      </c>
    </row>
    <row r="115" spans="1:3" hidden="1" x14ac:dyDescent="0.25">
      <c r="A115" s="61" t="s">
        <v>55</v>
      </c>
      <c r="B115" s="57">
        <v>0</v>
      </c>
      <c r="C115" s="58">
        <v>0</v>
      </c>
    </row>
    <row r="116" spans="1:3" hidden="1" x14ac:dyDescent="0.25">
      <c r="A116" s="61" t="s">
        <v>23</v>
      </c>
      <c r="B116" s="57">
        <v>0</v>
      </c>
      <c r="C116" s="58">
        <v>0</v>
      </c>
    </row>
    <row r="117" spans="1:3" hidden="1" x14ac:dyDescent="0.25">
      <c r="A117" s="61" t="s">
        <v>39</v>
      </c>
      <c r="B117" s="57"/>
      <c r="C117" s="58"/>
    </row>
    <row r="118" spans="1:3" x14ac:dyDescent="0.25">
      <c r="A118" s="61" t="s">
        <v>38</v>
      </c>
      <c r="B118" s="57">
        <v>2</v>
      </c>
      <c r="C118" s="58">
        <v>1.2</v>
      </c>
    </row>
    <row r="119" spans="1:3" x14ac:dyDescent="0.25">
      <c r="A119" s="61" t="s">
        <v>37</v>
      </c>
      <c r="B119" s="57">
        <v>160</v>
      </c>
      <c r="C119" s="58">
        <v>81</v>
      </c>
    </row>
    <row r="120" spans="1:3" hidden="1" x14ac:dyDescent="0.25">
      <c r="A120" s="61" t="s">
        <v>21</v>
      </c>
      <c r="B120" s="57">
        <v>0</v>
      </c>
      <c r="C120" s="58">
        <v>0</v>
      </c>
    </row>
    <row r="121" spans="1:3" hidden="1" x14ac:dyDescent="0.25">
      <c r="A121" s="61" t="s">
        <v>57</v>
      </c>
      <c r="B121" s="57">
        <v>0</v>
      </c>
      <c r="C121" s="58">
        <v>0</v>
      </c>
    </row>
    <row r="122" spans="1:3" x14ac:dyDescent="0.25">
      <c r="A122" s="61" t="s">
        <v>11</v>
      </c>
      <c r="B122" s="57">
        <v>21</v>
      </c>
      <c r="C122" s="58">
        <v>9.8000000000000007</v>
      </c>
    </row>
    <row r="123" spans="1:3" x14ac:dyDescent="0.25">
      <c r="A123" s="59" t="s">
        <v>36</v>
      </c>
      <c r="B123" s="60">
        <f>SUM(B93:B122)</f>
        <v>16407</v>
      </c>
      <c r="C123" s="54">
        <f t="shared" ref="C123" si="3">SUM(C93:C122)</f>
        <v>7617.7999999999993</v>
      </c>
    </row>
    <row r="124" spans="1:3" x14ac:dyDescent="0.25">
      <c r="A124" s="111" t="s">
        <v>65</v>
      </c>
      <c r="B124" s="111"/>
      <c r="C124" s="111"/>
    </row>
    <row r="125" spans="1:3" x14ac:dyDescent="0.25">
      <c r="A125" s="61" t="s">
        <v>27</v>
      </c>
      <c r="B125" s="57">
        <v>9</v>
      </c>
      <c r="C125" s="58">
        <v>10</v>
      </c>
    </row>
    <row r="126" spans="1:3" hidden="1" x14ac:dyDescent="0.25">
      <c r="A126" s="61" t="s">
        <v>14</v>
      </c>
      <c r="B126" s="57">
        <v>0</v>
      </c>
      <c r="C126" s="58">
        <v>0</v>
      </c>
    </row>
    <row r="127" spans="1:3" hidden="1" x14ac:dyDescent="0.25">
      <c r="A127" s="61" t="s">
        <v>9</v>
      </c>
      <c r="B127" s="57">
        <v>0</v>
      </c>
      <c r="C127" s="58">
        <v>0</v>
      </c>
    </row>
    <row r="128" spans="1:3" hidden="1" x14ac:dyDescent="0.25">
      <c r="A128" s="61" t="s">
        <v>13</v>
      </c>
      <c r="B128" s="57">
        <v>0</v>
      </c>
      <c r="C128" s="58">
        <v>0</v>
      </c>
    </row>
    <row r="129" spans="1:3" hidden="1" x14ac:dyDescent="0.25">
      <c r="A129" s="61" t="s">
        <v>56</v>
      </c>
      <c r="B129" s="57">
        <v>0</v>
      </c>
      <c r="C129" s="58">
        <v>0</v>
      </c>
    </row>
    <row r="130" spans="1:3" hidden="1" x14ac:dyDescent="0.25">
      <c r="A130" s="61" t="s">
        <v>41</v>
      </c>
      <c r="B130" s="57">
        <v>0</v>
      </c>
      <c r="C130" s="58">
        <v>0</v>
      </c>
    </row>
    <row r="131" spans="1:3" x14ac:dyDescent="0.25">
      <c r="A131" s="61" t="s">
        <v>32</v>
      </c>
      <c r="B131" s="57">
        <v>139</v>
      </c>
      <c r="C131" s="58">
        <v>127</v>
      </c>
    </row>
    <row r="132" spans="1:3" x14ac:dyDescent="0.25">
      <c r="A132" s="61" t="s">
        <v>7</v>
      </c>
      <c r="B132" s="57">
        <v>1943</v>
      </c>
      <c r="C132" s="58">
        <v>1375</v>
      </c>
    </row>
    <row r="133" spans="1:3" hidden="1" x14ac:dyDescent="0.25">
      <c r="A133" s="61" t="s">
        <v>24</v>
      </c>
      <c r="B133" s="57">
        <v>0</v>
      </c>
      <c r="C133" s="58">
        <v>0</v>
      </c>
    </row>
    <row r="134" spans="1:3" hidden="1" x14ac:dyDescent="0.25">
      <c r="A134" s="61" t="s">
        <v>35</v>
      </c>
      <c r="B134" s="57">
        <v>0</v>
      </c>
      <c r="C134" s="58">
        <v>0</v>
      </c>
    </row>
    <row r="135" spans="1:3" x14ac:dyDescent="0.25">
      <c r="A135" s="61" t="s">
        <v>30</v>
      </c>
      <c r="B135" s="57">
        <v>5936</v>
      </c>
      <c r="C135" s="58">
        <v>5294</v>
      </c>
    </row>
    <row r="136" spans="1:3" hidden="1" x14ac:dyDescent="0.25">
      <c r="A136" s="61" t="s">
        <v>20</v>
      </c>
      <c r="B136" s="57">
        <v>0</v>
      </c>
      <c r="C136" s="58">
        <v>0</v>
      </c>
    </row>
    <row r="137" spans="1:3" hidden="1" x14ac:dyDescent="0.25">
      <c r="A137" s="61" t="s">
        <v>17</v>
      </c>
      <c r="B137" s="57">
        <v>0</v>
      </c>
      <c r="C137" s="58">
        <v>0</v>
      </c>
    </row>
    <row r="138" spans="1:3" hidden="1" x14ac:dyDescent="0.25">
      <c r="A138" s="61" t="s">
        <v>12</v>
      </c>
      <c r="B138" s="57">
        <v>0</v>
      </c>
      <c r="C138" s="58">
        <v>0</v>
      </c>
    </row>
    <row r="139" spans="1:3" hidden="1" x14ac:dyDescent="0.25">
      <c r="A139" s="61" t="s">
        <v>40</v>
      </c>
      <c r="B139" s="57">
        <v>0</v>
      </c>
      <c r="C139" s="58">
        <v>0</v>
      </c>
    </row>
    <row r="140" spans="1:3" x14ac:dyDescent="0.25">
      <c r="A140" s="61" t="s">
        <v>28</v>
      </c>
      <c r="B140" s="57">
        <v>1676</v>
      </c>
      <c r="C140" s="58">
        <v>1466</v>
      </c>
    </row>
    <row r="141" spans="1:3" x14ac:dyDescent="0.25">
      <c r="A141" s="61" t="s">
        <v>29</v>
      </c>
      <c r="B141" s="57">
        <v>1333</v>
      </c>
      <c r="C141" s="58">
        <v>921</v>
      </c>
    </row>
    <row r="142" spans="1:3" hidden="1" x14ac:dyDescent="0.25">
      <c r="A142" s="61" t="s">
        <v>15</v>
      </c>
      <c r="B142" s="57">
        <v>0</v>
      </c>
      <c r="C142" s="58">
        <v>0</v>
      </c>
    </row>
    <row r="143" spans="1:3" hidden="1" x14ac:dyDescent="0.25">
      <c r="A143" s="61" t="s">
        <v>10</v>
      </c>
      <c r="B143" s="57">
        <v>0</v>
      </c>
      <c r="C143" s="58">
        <v>0</v>
      </c>
    </row>
    <row r="144" spans="1:3" hidden="1" x14ac:dyDescent="0.25">
      <c r="A144" s="61" t="s">
        <v>8</v>
      </c>
      <c r="B144" s="57">
        <v>0</v>
      </c>
      <c r="C144" s="58">
        <v>0</v>
      </c>
    </row>
    <row r="145" spans="1:3" hidden="1" x14ac:dyDescent="0.25">
      <c r="A145" s="61" t="s">
        <v>47</v>
      </c>
      <c r="B145" s="57">
        <v>0</v>
      </c>
      <c r="C145" s="58">
        <v>0</v>
      </c>
    </row>
    <row r="146" spans="1:3" x14ac:dyDescent="0.25">
      <c r="A146" s="61" t="s">
        <v>16</v>
      </c>
      <c r="B146" s="57">
        <v>20991</v>
      </c>
      <c r="C146" s="58">
        <v>17016.8</v>
      </c>
    </row>
    <row r="147" spans="1:3" hidden="1" x14ac:dyDescent="0.25">
      <c r="A147" s="61" t="s">
        <v>55</v>
      </c>
      <c r="B147" s="57">
        <v>0</v>
      </c>
      <c r="C147" s="58">
        <v>0</v>
      </c>
    </row>
    <row r="148" spans="1:3" hidden="1" x14ac:dyDescent="0.25">
      <c r="A148" s="61" t="s">
        <v>23</v>
      </c>
      <c r="B148" s="57">
        <v>0</v>
      </c>
      <c r="C148" s="58">
        <v>0</v>
      </c>
    </row>
    <row r="149" spans="1:3" x14ac:dyDescent="0.25">
      <c r="A149" s="61" t="s">
        <v>39</v>
      </c>
      <c r="B149" s="57">
        <v>2654</v>
      </c>
      <c r="C149" s="58">
        <v>2181</v>
      </c>
    </row>
    <row r="150" spans="1:3" x14ac:dyDescent="0.25">
      <c r="A150" s="61" t="s">
        <v>38</v>
      </c>
      <c r="B150" s="57">
        <v>601</v>
      </c>
      <c r="C150" s="58">
        <v>347</v>
      </c>
    </row>
    <row r="151" spans="1:3" x14ac:dyDescent="0.25">
      <c r="A151" s="61" t="s">
        <v>37</v>
      </c>
      <c r="B151" s="57">
        <v>5096</v>
      </c>
      <c r="C151" s="58">
        <v>4186</v>
      </c>
    </row>
    <row r="152" spans="1:3" hidden="1" x14ac:dyDescent="0.25">
      <c r="A152" s="61" t="s">
        <v>21</v>
      </c>
      <c r="B152" s="57">
        <v>0</v>
      </c>
      <c r="C152" s="58">
        <v>0</v>
      </c>
    </row>
    <row r="153" spans="1:3" hidden="1" x14ac:dyDescent="0.25">
      <c r="A153" s="61" t="s">
        <v>57</v>
      </c>
      <c r="B153" s="57">
        <v>0</v>
      </c>
      <c r="C153" s="58">
        <v>0</v>
      </c>
    </row>
    <row r="154" spans="1:3" x14ac:dyDescent="0.25">
      <c r="A154" s="61" t="s">
        <v>11</v>
      </c>
      <c r="B154" s="57">
        <v>2007</v>
      </c>
      <c r="C154" s="58">
        <v>1420</v>
      </c>
    </row>
    <row r="155" spans="1:3" hidden="1" x14ac:dyDescent="0.25">
      <c r="A155" s="62" t="s">
        <v>58</v>
      </c>
      <c r="B155" s="57"/>
      <c r="C155" s="58"/>
    </row>
    <row r="156" spans="1:3" hidden="1" x14ac:dyDescent="0.25">
      <c r="A156" s="62" t="s">
        <v>59</v>
      </c>
      <c r="B156" s="57"/>
      <c r="C156" s="58"/>
    </row>
    <row r="157" spans="1:3" hidden="1" x14ac:dyDescent="0.25">
      <c r="A157" s="62" t="s">
        <v>42</v>
      </c>
      <c r="B157" s="57"/>
      <c r="C157" s="58"/>
    </row>
    <row r="158" spans="1:3" hidden="1" x14ac:dyDescent="0.25">
      <c r="A158" s="62" t="s">
        <v>44</v>
      </c>
      <c r="B158" s="57"/>
      <c r="C158" s="58"/>
    </row>
    <row r="159" spans="1:3" hidden="1" x14ac:dyDescent="0.25">
      <c r="A159" s="62" t="s">
        <v>43</v>
      </c>
      <c r="B159" s="57"/>
      <c r="C159" s="58"/>
    </row>
    <row r="160" spans="1:3" hidden="1" x14ac:dyDescent="0.25">
      <c r="A160" s="62" t="s">
        <v>60</v>
      </c>
      <c r="B160" s="57"/>
      <c r="C160" s="58"/>
    </row>
    <row r="161" spans="1:3" hidden="1" x14ac:dyDescent="0.25">
      <c r="A161" s="67" t="s">
        <v>85</v>
      </c>
      <c r="B161" s="57"/>
      <c r="C161" s="58"/>
    </row>
    <row r="162" spans="1:3" hidden="1" x14ac:dyDescent="0.25">
      <c r="A162" s="62" t="s">
        <v>61</v>
      </c>
      <c r="B162" s="57"/>
      <c r="C162" s="58"/>
    </row>
    <row r="163" spans="1:3" x14ac:dyDescent="0.25">
      <c r="A163" s="59" t="s">
        <v>45</v>
      </c>
      <c r="B163" s="60">
        <f>SUM(B125:B154)</f>
        <v>42385</v>
      </c>
      <c r="C163" s="54">
        <f>SUM(C125:C154)</f>
        <v>34343.800000000003</v>
      </c>
    </row>
    <row r="164" spans="1:3" ht="19.5" hidden="1" customHeight="1" x14ac:dyDescent="0.25">
      <c r="A164" s="65" t="s">
        <v>46</v>
      </c>
      <c r="B164" s="63">
        <f>SUM(B155:B162)</f>
        <v>0</v>
      </c>
      <c r="C164" s="64">
        <f t="shared" ref="C164" si="4">SUM(C155:C162)</f>
        <v>0</v>
      </c>
    </row>
    <row r="165" spans="1:3" x14ac:dyDescent="0.25">
      <c r="A165" s="59" t="s">
        <v>36</v>
      </c>
      <c r="B165" s="60">
        <f>B163+B164</f>
        <v>42385</v>
      </c>
      <c r="C165" s="54">
        <f t="shared" ref="C165" si="5">C163+C164</f>
        <v>34343.800000000003</v>
      </c>
    </row>
    <row r="166" spans="1:3" x14ac:dyDescent="0.25">
      <c r="A166" s="111" t="s">
        <v>68</v>
      </c>
      <c r="B166" s="111"/>
      <c r="C166" s="111"/>
    </row>
    <row r="167" spans="1:3" hidden="1" x14ac:dyDescent="0.25">
      <c r="A167" s="61" t="s">
        <v>7</v>
      </c>
      <c r="B167" s="70">
        <v>0</v>
      </c>
      <c r="C167" s="71">
        <v>0</v>
      </c>
    </row>
    <row r="168" spans="1:3" hidden="1" x14ac:dyDescent="0.25">
      <c r="A168" s="61" t="s">
        <v>8</v>
      </c>
      <c r="B168" s="70">
        <v>0</v>
      </c>
      <c r="C168" s="71">
        <v>0</v>
      </c>
    </row>
    <row r="169" spans="1:3" hidden="1" x14ac:dyDescent="0.25">
      <c r="A169" s="61" t="s">
        <v>9</v>
      </c>
      <c r="B169" s="70">
        <v>0</v>
      </c>
      <c r="C169" s="71">
        <v>0</v>
      </c>
    </row>
    <row r="170" spans="1:3" hidden="1" x14ac:dyDescent="0.25">
      <c r="A170" s="61" t="s">
        <v>10</v>
      </c>
      <c r="B170" s="70">
        <v>0</v>
      </c>
      <c r="C170" s="71">
        <v>0</v>
      </c>
    </row>
    <row r="171" spans="1:3" hidden="1" x14ac:dyDescent="0.25">
      <c r="A171" s="61" t="s">
        <v>11</v>
      </c>
      <c r="B171" s="70">
        <v>0</v>
      </c>
      <c r="C171" s="71">
        <v>0</v>
      </c>
    </row>
    <row r="172" spans="1:3" hidden="1" x14ac:dyDescent="0.25">
      <c r="A172" s="61" t="s">
        <v>12</v>
      </c>
      <c r="B172" s="70">
        <v>0</v>
      </c>
      <c r="C172" s="71">
        <v>0</v>
      </c>
    </row>
    <row r="173" spans="1:3" hidden="1" x14ac:dyDescent="0.25">
      <c r="A173" s="61" t="s">
        <v>13</v>
      </c>
      <c r="B173" s="70">
        <v>0</v>
      </c>
      <c r="C173" s="71">
        <v>0</v>
      </c>
    </row>
    <row r="174" spans="1:3" hidden="1" x14ac:dyDescent="0.25">
      <c r="A174" s="61" t="s">
        <v>14</v>
      </c>
      <c r="B174" s="70">
        <v>0</v>
      </c>
      <c r="C174" s="71">
        <v>0</v>
      </c>
    </row>
    <row r="175" spans="1:3" hidden="1" x14ac:dyDescent="0.25">
      <c r="A175" s="61" t="s">
        <v>15</v>
      </c>
      <c r="B175" s="70">
        <v>0</v>
      </c>
      <c r="C175" s="71">
        <v>0</v>
      </c>
    </row>
    <row r="176" spans="1:3" x14ac:dyDescent="0.25">
      <c r="A176" s="61" t="s">
        <v>16</v>
      </c>
      <c r="B176" s="68">
        <v>834</v>
      </c>
      <c r="C176" s="69">
        <v>9023.9</v>
      </c>
    </row>
    <row r="177" spans="1:3" hidden="1" x14ac:dyDescent="0.25">
      <c r="A177" s="61" t="s">
        <v>17</v>
      </c>
      <c r="B177" s="68">
        <v>0</v>
      </c>
      <c r="C177" s="69">
        <v>0</v>
      </c>
    </row>
    <row r="178" spans="1:3" hidden="1" x14ac:dyDescent="0.25">
      <c r="A178" s="61" t="s">
        <v>18</v>
      </c>
      <c r="B178" s="68">
        <v>0</v>
      </c>
      <c r="C178" s="69">
        <v>0</v>
      </c>
    </row>
    <row r="179" spans="1:3" hidden="1" x14ac:dyDescent="0.25">
      <c r="A179" s="61" t="s">
        <v>19</v>
      </c>
      <c r="B179" s="68">
        <v>0</v>
      </c>
      <c r="C179" s="69">
        <v>0</v>
      </c>
    </row>
    <row r="180" spans="1:3" hidden="1" x14ac:dyDescent="0.25">
      <c r="A180" s="61" t="s">
        <v>69</v>
      </c>
      <c r="B180" s="68">
        <v>0</v>
      </c>
      <c r="C180" s="69">
        <v>0</v>
      </c>
    </row>
    <row r="181" spans="1:3" hidden="1" x14ac:dyDescent="0.25">
      <c r="A181" s="61" t="s">
        <v>20</v>
      </c>
      <c r="B181" s="68">
        <v>0</v>
      </c>
      <c r="C181" s="69">
        <v>0</v>
      </c>
    </row>
    <row r="182" spans="1:3" hidden="1" x14ac:dyDescent="0.25">
      <c r="A182" s="61" t="s">
        <v>21</v>
      </c>
      <c r="B182" s="68">
        <v>0</v>
      </c>
      <c r="C182" s="69">
        <v>0</v>
      </c>
    </row>
    <row r="183" spans="1:3" hidden="1" x14ac:dyDescent="0.25">
      <c r="A183" s="61" t="s">
        <v>22</v>
      </c>
      <c r="B183" s="68">
        <v>0</v>
      </c>
      <c r="C183" s="69">
        <v>0</v>
      </c>
    </row>
    <row r="184" spans="1:3" hidden="1" x14ac:dyDescent="0.25">
      <c r="A184" s="61" t="s">
        <v>23</v>
      </c>
      <c r="B184" s="68">
        <v>0</v>
      </c>
      <c r="C184" s="69">
        <v>0</v>
      </c>
    </row>
    <row r="185" spans="1:3" hidden="1" x14ac:dyDescent="0.25">
      <c r="A185" s="61" t="s">
        <v>24</v>
      </c>
      <c r="B185" s="68">
        <v>0</v>
      </c>
      <c r="C185" s="69">
        <v>0</v>
      </c>
    </row>
    <row r="186" spans="1:3" hidden="1" x14ac:dyDescent="0.25">
      <c r="A186" s="61" t="s">
        <v>25</v>
      </c>
      <c r="B186" s="68">
        <v>0</v>
      </c>
      <c r="C186" s="69">
        <v>0</v>
      </c>
    </row>
    <row r="187" spans="1:3" hidden="1" x14ac:dyDescent="0.25">
      <c r="A187" s="61" t="s">
        <v>51</v>
      </c>
      <c r="B187" s="68">
        <v>0</v>
      </c>
      <c r="C187" s="69">
        <v>0</v>
      </c>
    </row>
    <row r="188" spans="1:3" ht="30" hidden="1" x14ac:dyDescent="0.25">
      <c r="A188" s="61" t="s">
        <v>70</v>
      </c>
      <c r="B188" s="68">
        <v>0</v>
      </c>
      <c r="C188" s="69">
        <v>0</v>
      </c>
    </row>
    <row r="189" spans="1:3" hidden="1" x14ac:dyDescent="0.25">
      <c r="A189" s="61" t="s">
        <v>26</v>
      </c>
      <c r="B189" s="68">
        <v>0</v>
      </c>
      <c r="C189" s="69">
        <v>0</v>
      </c>
    </row>
    <row r="190" spans="1:3" hidden="1" x14ac:dyDescent="0.25">
      <c r="A190" s="61" t="s">
        <v>27</v>
      </c>
      <c r="B190" s="68">
        <v>0</v>
      </c>
      <c r="C190" s="69">
        <v>0</v>
      </c>
    </row>
    <row r="191" spans="1:3" hidden="1" x14ac:dyDescent="0.25">
      <c r="A191" s="61" t="s">
        <v>28</v>
      </c>
      <c r="B191" s="68">
        <v>0</v>
      </c>
      <c r="C191" s="69">
        <v>0</v>
      </c>
    </row>
    <row r="192" spans="1:3" hidden="1" x14ac:dyDescent="0.25">
      <c r="A192" s="61" t="s">
        <v>29</v>
      </c>
      <c r="B192" s="68">
        <v>0</v>
      </c>
      <c r="C192" s="69">
        <v>0</v>
      </c>
    </row>
    <row r="193" spans="1:3" x14ac:dyDescent="0.25">
      <c r="A193" s="61" t="s">
        <v>30</v>
      </c>
      <c r="B193" s="68">
        <v>530</v>
      </c>
      <c r="C193" s="69">
        <v>5850.6</v>
      </c>
    </row>
    <row r="194" spans="1:3" hidden="1" x14ac:dyDescent="0.25">
      <c r="A194" s="61" t="s">
        <v>31</v>
      </c>
      <c r="B194" s="68">
        <v>0</v>
      </c>
      <c r="C194" s="69">
        <v>0</v>
      </c>
    </row>
    <row r="195" spans="1:3" hidden="1" x14ac:dyDescent="0.25">
      <c r="A195" s="61" t="s">
        <v>32</v>
      </c>
      <c r="B195" s="68">
        <v>0</v>
      </c>
      <c r="C195" s="69">
        <v>0</v>
      </c>
    </row>
    <row r="196" spans="1:3" hidden="1" x14ac:dyDescent="0.25">
      <c r="A196" s="61" t="s">
        <v>33</v>
      </c>
      <c r="B196" s="68">
        <v>0</v>
      </c>
      <c r="C196" s="69">
        <v>0</v>
      </c>
    </row>
    <row r="197" spans="1:3" ht="30" hidden="1" x14ac:dyDescent="0.25">
      <c r="A197" s="61" t="s">
        <v>34</v>
      </c>
      <c r="B197" s="68">
        <v>0</v>
      </c>
      <c r="C197" s="69">
        <v>0</v>
      </c>
    </row>
    <row r="198" spans="1:3" hidden="1" x14ac:dyDescent="0.25">
      <c r="A198" s="61" t="s">
        <v>35</v>
      </c>
      <c r="B198" s="68">
        <v>0</v>
      </c>
      <c r="C198" s="69">
        <v>0</v>
      </c>
    </row>
    <row r="199" spans="1:3" x14ac:dyDescent="0.25">
      <c r="A199" s="59" t="s">
        <v>36</v>
      </c>
      <c r="B199" s="60">
        <f>SUM(B167:B198)</f>
        <v>1364</v>
      </c>
      <c r="C199" s="54">
        <f>SUM(C167:C198)</f>
        <v>14874.5</v>
      </c>
    </row>
    <row r="200" spans="1:3" hidden="1" x14ac:dyDescent="0.25">
      <c r="A200" s="35" t="s">
        <v>48</v>
      </c>
      <c r="B200" s="7"/>
      <c r="C200" s="39"/>
    </row>
    <row r="201" spans="1:3" hidden="1" x14ac:dyDescent="0.25">
      <c r="A201" s="47" t="s">
        <v>49</v>
      </c>
      <c r="B201" s="9"/>
      <c r="C201" s="48"/>
    </row>
    <row r="202" spans="1:3" ht="15.75" x14ac:dyDescent="0.25">
      <c r="A202" s="8" t="s">
        <v>50</v>
      </c>
      <c r="B202" s="8"/>
      <c r="C202" s="49">
        <f>C49+C91+C123+C165+C199+C200</f>
        <v>86596.9</v>
      </c>
    </row>
    <row r="203" spans="1:3" ht="15.75" x14ac:dyDescent="0.25">
      <c r="A203" s="82" t="s">
        <v>92</v>
      </c>
      <c r="B203" s="86">
        <v>11620</v>
      </c>
      <c r="C203" s="49">
        <v>13776.7</v>
      </c>
    </row>
    <row r="204" spans="1:3" ht="15.75" x14ac:dyDescent="0.25">
      <c r="A204" s="82" t="s">
        <v>93</v>
      </c>
      <c r="B204" s="86">
        <v>39</v>
      </c>
      <c r="C204" s="49">
        <v>39.799999999999997</v>
      </c>
    </row>
    <row r="205" spans="1:3" hidden="1" x14ac:dyDescent="0.25">
      <c r="A205" s="104" t="s">
        <v>94</v>
      </c>
      <c r="B205" s="105"/>
      <c r="C205" s="106"/>
    </row>
    <row r="206" spans="1:3" hidden="1" x14ac:dyDescent="0.25">
      <c r="A206" s="21" t="s">
        <v>7</v>
      </c>
      <c r="B206" s="9"/>
      <c r="C206" s="24"/>
    </row>
    <row r="207" spans="1:3" hidden="1" x14ac:dyDescent="0.25">
      <c r="A207" s="21" t="s">
        <v>67</v>
      </c>
      <c r="B207" s="9"/>
      <c r="C207" s="25"/>
    </row>
    <row r="208" spans="1:3" hidden="1" x14ac:dyDescent="0.25">
      <c r="A208" s="21" t="s">
        <v>8</v>
      </c>
      <c r="B208" s="9"/>
      <c r="C208" s="25"/>
    </row>
    <row r="209" spans="1:3" hidden="1" x14ac:dyDescent="0.25">
      <c r="A209" s="21" t="s">
        <v>9</v>
      </c>
      <c r="B209" s="9"/>
      <c r="C209" s="25"/>
    </row>
    <row r="210" spans="1:3" hidden="1" x14ac:dyDescent="0.25">
      <c r="A210" s="21" t="s">
        <v>10</v>
      </c>
      <c r="B210" s="9"/>
      <c r="C210" s="25"/>
    </row>
    <row r="211" spans="1:3" hidden="1" x14ac:dyDescent="0.25">
      <c r="A211" s="21" t="s">
        <v>11</v>
      </c>
      <c r="B211" s="9"/>
      <c r="C211" s="25"/>
    </row>
    <row r="212" spans="1:3" hidden="1" x14ac:dyDescent="0.25">
      <c r="A212" s="21" t="s">
        <v>12</v>
      </c>
      <c r="B212" s="9"/>
      <c r="C212" s="25"/>
    </row>
    <row r="213" spans="1:3" hidden="1" x14ac:dyDescent="0.25">
      <c r="A213" s="21" t="s">
        <v>13</v>
      </c>
      <c r="B213" s="9"/>
      <c r="C213" s="25"/>
    </row>
    <row r="214" spans="1:3" hidden="1" x14ac:dyDescent="0.25">
      <c r="A214" s="21" t="s">
        <v>14</v>
      </c>
      <c r="B214" s="9"/>
      <c r="C214" s="25"/>
    </row>
    <row r="215" spans="1:3" hidden="1" x14ac:dyDescent="0.25">
      <c r="A215" s="21" t="s">
        <v>15</v>
      </c>
      <c r="B215" s="9"/>
      <c r="C215" s="25"/>
    </row>
    <row r="216" spans="1:3" hidden="1" x14ac:dyDescent="0.25">
      <c r="A216" s="21" t="s">
        <v>16</v>
      </c>
      <c r="B216" s="9"/>
      <c r="C216" s="25"/>
    </row>
    <row r="217" spans="1:3" hidden="1" x14ac:dyDescent="0.25">
      <c r="A217" s="21" t="s">
        <v>17</v>
      </c>
      <c r="B217" s="9"/>
      <c r="C217" s="25"/>
    </row>
    <row r="218" spans="1:3" hidden="1" x14ac:dyDescent="0.25">
      <c r="A218" s="21" t="s">
        <v>18</v>
      </c>
      <c r="B218" s="9"/>
      <c r="C218" s="25"/>
    </row>
    <row r="219" spans="1:3" hidden="1" x14ac:dyDescent="0.25">
      <c r="A219" s="21" t="s">
        <v>19</v>
      </c>
      <c r="B219" s="9"/>
      <c r="C219" s="25"/>
    </row>
    <row r="220" spans="1:3" hidden="1" x14ac:dyDescent="0.25">
      <c r="A220" s="21" t="s">
        <v>53</v>
      </c>
      <c r="B220" s="9"/>
      <c r="C220" s="25"/>
    </row>
    <row r="221" spans="1:3" hidden="1" x14ac:dyDescent="0.25">
      <c r="A221" s="21" t="s">
        <v>20</v>
      </c>
      <c r="B221" s="9"/>
      <c r="C221" s="25"/>
    </row>
    <row r="222" spans="1:3" hidden="1" x14ac:dyDescent="0.25">
      <c r="A222" s="21" t="s">
        <v>21</v>
      </c>
      <c r="B222" s="9"/>
      <c r="C222" s="25"/>
    </row>
    <row r="223" spans="1:3" hidden="1" x14ac:dyDescent="0.25">
      <c r="A223" s="21" t="s">
        <v>22</v>
      </c>
      <c r="B223" s="9"/>
      <c r="C223" s="25"/>
    </row>
    <row r="224" spans="1:3" hidden="1" x14ac:dyDescent="0.25">
      <c r="A224" s="21" t="s">
        <v>23</v>
      </c>
      <c r="B224" s="9"/>
      <c r="C224" s="25"/>
    </row>
    <row r="225" spans="1:3" hidden="1" x14ac:dyDescent="0.25">
      <c r="A225" s="21" t="s">
        <v>24</v>
      </c>
      <c r="B225" s="9"/>
      <c r="C225" s="25"/>
    </row>
    <row r="226" spans="1:3" hidden="1" x14ac:dyDescent="0.25">
      <c r="A226" s="21" t="s">
        <v>25</v>
      </c>
      <c r="B226" s="9"/>
      <c r="C226" s="25"/>
    </row>
    <row r="227" spans="1:3" hidden="1" x14ac:dyDescent="0.25">
      <c r="A227" s="21" t="s">
        <v>51</v>
      </c>
      <c r="B227" s="9"/>
      <c r="C227" s="25"/>
    </row>
    <row r="228" spans="1:3" hidden="1" x14ac:dyDescent="0.25">
      <c r="A228" s="21" t="s">
        <v>52</v>
      </c>
      <c r="B228" s="9"/>
      <c r="C228" s="25"/>
    </row>
    <row r="229" spans="1:3" hidden="1" x14ac:dyDescent="0.25">
      <c r="A229" s="21" t="s">
        <v>26</v>
      </c>
      <c r="B229" s="9"/>
      <c r="C229" s="25"/>
    </row>
    <row r="230" spans="1:3" hidden="1" x14ac:dyDescent="0.25">
      <c r="A230" s="21" t="s">
        <v>27</v>
      </c>
      <c r="B230" s="9"/>
      <c r="C230" s="25"/>
    </row>
    <row r="231" spans="1:3" hidden="1" x14ac:dyDescent="0.25">
      <c r="A231" s="21" t="s">
        <v>28</v>
      </c>
      <c r="B231" s="9"/>
      <c r="C231" s="25"/>
    </row>
    <row r="232" spans="1:3" hidden="1" x14ac:dyDescent="0.25">
      <c r="A232" s="21" t="s">
        <v>29</v>
      </c>
      <c r="B232" s="9"/>
      <c r="C232" s="25"/>
    </row>
    <row r="233" spans="1:3" hidden="1" x14ac:dyDescent="0.25">
      <c r="A233" s="21" t="s">
        <v>30</v>
      </c>
      <c r="B233" s="9"/>
      <c r="C233" s="25"/>
    </row>
    <row r="234" spans="1:3" ht="30" hidden="1" x14ac:dyDescent="0.25">
      <c r="A234" s="21" t="s">
        <v>54</v>
      </c>
      <c r="B234" s="9"/>
      <c r="C234" s="25"/>
    </row>
    <row r="235" spans="1:3" hidden="1" x14ac:dyDescent="0.25">
      <c r="A235" s="21" t="s">
        <v>31</v>
      </c>
      <c r="B235" s="9"/>
      <c r="C235" s="25"/>
    </row>
    <row r="236" spans="1:3" hidden="1" x14ac:dyDescent="0.25">
      <c r="A236" s="21" t="s">
        <v>32</v>
      </c>
      <c r="B236" s="9"/>
      <c r="C236" s="25"/>
    </row>
    <row r="237" spans="1:3" hidden="1" x14ac:dyDescent="0.25">
      <c r="A237" s="21" t="s">
        <v>33</v>
      </c>
      <c r="B237" s="9"/>
      <c r="C237" s="25"/>
    </row>
    <row r="238" spans="1:3" ht="30" hidden="1" x14ac:dyDescent="0.25">
      <c r="A238" s="21" t="s">
        <v>34</v>
      </c>
      <c r="B238" s="9"/>
      <c r="C238" s="25"/>
    </row>
    <row r="239" spans="1:3" hidden="1" x14ac:dyDescent="0.25">
      <c r="A239" s="21" t="s">
        <v>55</v>
      </c>
      <c r="B239" s="10"/>
      <c r="C239" s="26"/>
    </row>
    <row r="240" spans="1:3" hidden="1" x14ac:dyDescent="0.25">
      <c r="A240" s="21" t="s">
        <v>35</v>
      </c>
      <c r="B240" s="30"/>
      <c r="C240" s="20"/>
    </row>
    <row r="241" spans="1:3" ht="15.75" hidden="1" thickBot="1" x14ac:dyDescent="0.3">
      <c r="A241" s="28" t="s">
        <v>62</v>
      </c>
      <c r="B241" s="33">
        <f>SUM(B206:B240)</f>
        <v>0</v>
      </c>
      <c r="C241" s="34">
        <f>SUM(C206:C240)</f>
        <v>0</v>
      </c>
    </row>
  </sheetData>
  <mergeCells count="15"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zoomScaleSheetLayoutView="100" workbookViewId="0">
      <selection activeCell="A111"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8" t="s">
        <v>0</v>
      </c>
      <c r="B1" s="108"/>
      <c r="C1" s="108"/>
    </row>
    <row r="2" spans="1:3" x14ac:dyDescent="0.25">
      <c r="A2" s="108" t="s">
        <v>1</v>
      </c>
      <c r="B2" s="108"/>
      <c r="C2" s="108"/>
    </row>
    <row r="3" spans="1:3" x14ac:dyDescent="0.25">
      <c r="A3" s="108" t="s">
        <v>97</v>
      </c>
      <c r="B3" s="108"/>
      <c r="C3" s="108"/>
    </row>
    <row r="4" spans="1:3" x14ac:dyDescent="0.25">
      <c r="A4" s="107" t="s">
        <v>2</v>
      </c>
      <c r="B4" s="107"/>
      <c r="C4" s="107"/>
    </row>
    <row r="5" spans="1:3" x14ac:dyDescent="0.25">
      <c r="A5" s="109" t="s">
        <v>80</v>
      </c>
      <c r="B5" s="109"/>
      <c r="C5" s="109"/>
    </row>
    <row r="6" spans="1:3" x14ac:dyDescent="0.25">
      <c r="A6" s="107" t="s">
        <v>3</v>
      </c>
      <c r="B6" s="107"/>
      <c r="C6" s="107"/>
    </row>
    <row r="7" spans="1:3" x14ac:dyDescent="0.25">
      <c r="A7" s="107" t="s">
        <v>4</v>
      </c>
      <c r="B7" s="107"/>
      <c r="C7" s="107"/>
    </row>
    <row r="8" spans="1:3" x14ac:dyDescent="0.25">
      <c r="A8" s="107" t="s">
        <v>87</v>
      </c>
      <c r="B8" s="107"/>
      <c r="C8" s="107"/>
    </row>
    <row r="10" spans="1:3" ht="90" x14ac:dyDescent="0.25">
      <c r="A10" s="27" t="s">
        <v>63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99" t="s">
        <v>96</v>
      </c>
      <c r="B12" s="99"/>
      <c r="C12" s="99"/>
    </row>
    <row r="13" spans="1:3" hidden="1" x14ac:dyDescent="0.25">
      <c r="A13" s="36" t="s">
        <v>7</v>
      </c>
      <c r="B13" s="4"/>
      <c r="C13" s="37"/>
    </row>
    <row r="14" spans="1:3" hidden="1" x14ac:dyDescent="0.25">
      <c r="A14" s="36" t="s">
        <v>67</v>
      </c>
      <c r="B14" s="4"/>
      <c r="C14" s="37"/>
    </row>
    <row r="15" spans="1:3" hidden="1" x14ac:dyDescent="0.25">
      <c r="A15" s="36" t="s">
        <v>8</v>
      </c>
      <c r="B15" s="4"/>
      <c r="C15" s="37"/>
    </row>
    <row r="16" spans="1:3" hidden="1" x14ac:dyDescent="0.25">
      <c r="A16" s="36" t="s">
        <v>56</v>
      </c>
      <c r="B16" s="4"/>
      <c r="C16" s="37"/>
    </row>
    <row r="17" spans="1:3" hidden="1" x14ac:dyDescent="0.25">
      <c r="A17" s="36" t="s">
        <v>9</v>
      </c>
      <c r="B17" s="4"/>
      <c r="C17" s="37"/>
    </row>
    <row r="18" spans="1:3" hidden="1" x14ac:dyDescent="0.25">
      <c r="A18" s="36" t="s">
        <v>10</v>
      </c>
      <c r="B18" s="4"/>
      <c r="C18" s="37"/>
    </row>
    <row r="19" spans="1:3" hidden="1" x14ac:dyDescent="0.25">
      <c r="A19" s="36" t="s">
        <v>11</v>
      </c>
      <c r="B19" s="4"/>
      <c r="C19" s="37"/>
    </row>
    <row r="20" spans="1:3" hidden="1" x14ac:dyDescent="0.25">
      <c r="A20" s="36" t="s">
        <v>12</v>
      </c>
      <c r="B20" s="4"/>
      <c r="C20" s="37"/>
    </row>
    <row r="21" spans="1:3" hidden="1" x14ac:dyDescent="0.25">
      <c r="A21" s="36" t="s">
        <v>13</v>
      </c>
      <c r="B21" s="4"/>
      <c r="C21" s="37"/>
    </row>
    <row r="22" spans="1:3" hidden="1" x14ac:dyDescent="0.25">
      <c r="A22" s="36" t="s">
        <v>14</v>
      </c>
      <c r="B22" s="4"/>
      <c r="C22" s="37"/>
    </row>
    <row r="23" spans="1:3" hidden="1" x14ac:dyDescent="0.25">
      <c r="A23" s="36" t="s">
        <v>15</v>
      </c>
      <c r="B23" s="4"/>
      <c r="C23" s="37"/>
    </row>
    <row r="24" spans="1:3" hidden="1" x14ac:dyDescent="0.25">
      <c r="A24" s="36" t="s">
        <v>16</v>
      </c>
      <c r="B24" s="4"/>
      <c r="C24" s="37"/>
    </row>
    <row r="25" spans="1:3" hidden="1" x14ac:dyDescent="0.25">
      <c r="A25" s="36" t="s">
        <v>17</v>
      </c>
      <c r="B25" s="4"/>
      <c r="C25" s="37"/>
    </row>
    <row r="26" spans="1:3" hidden="1" x14ac:dyDescent="0.25">
      <c r="A26" s="36" t="s">
        <v>18</v>
      </c>
      <c r="B26" s="4"/>
      <c r="C26" s="37"/>
    </row>
    <row r="27" spans="1:3" hidden="1" x14ac:dyDescent="0.25">
      <c r="A27" s="36" t="s">
        <v>19</v>
      </c>
      <c r="B27" s="4"/>
      <c r="C27" s="37"/>
    </row>
    <row r="28" spans="1:3" hidden="1" x14ac:dyDescent="0.25">
      <c r="A28" s="36" t="s">
        <v>53</v>
      </c>
      <c r="B28" s="4"/>
      <c r="C28" s="37"/>
    </row>
    <row r="29" spans="1:3" hidden="1" x14ac:dyDescent="0.25">
      <c r="A29" s="36" t="s">
        <v>20</v>
      </c>
      <c r="B29" s="4"/>
      <c r="C29" s="37"/>
    </row>
    <row r="30" spans="1:3" hidden="1" x14ac:dyDescent="0.25">
      <c r="A30" s="36" t="s">
        <v>21</v>
      </c>
      <c r="B30" s="4"/>
      <c r="C30" s="37"/>
    </row>
    <row r="31" spans="1:3" hidden="1" x14ac:dyDescent="0.25">
      <c r="A31" s="36" t="s">
        <v>22</v>
      </c>
      <c r="B31" s="4"/>
      <c r="C31" s="37"/>
    </row>
    <row r="32" spans="1:3" hidden="1" x14ac:dyDescent="0.25">
      <c r="A32" s="36" t="s">
        <v>23</v>
      </c>
      <c r="B32" s="4"/>
      <c r="C32" s="37"/>
    </row>
    <row r="33" spans="1:3" hidden="1" x14ac:dyDescent="0.25">
      <c r="A33" s="36" t="s">
        <v>24</v>
      </c>
      <c r="B33" s="4"/>
      <c r="C33" s="37"/>
    </row>
    <row r="34" spans="1:3" hidden="1" x14ac:dyDescent="0.25">
      <c r="A34" s="36" t="s">
        <v>25</v>
      </c>
      <c r="B34" s="4"/>
      <c r="C34" s="37"/>
    </row>
    <row r="35" spans="1:3" hidden="1" x14ac:dyDescent="0.25">
      <c r="A35" s="36" t="s">
        <v>51</v>
      </c>
      <c r="B35" s="4"/>
      <c r="C35" s="37"/>
    </row>
    <row r="36" spans="1:3" hidden="1" x14ac:dyDescent="0.25">
      <c r="A36" s="36" t="s">
        <v>52</v>
      </c>
      <c r="B36" s="4"/>
      <c r="C36" s="37"/>
    </row>
    <row r="37" spans="1:3" hidden="1" x14ac:dyDescent="0.25">
      <c r="A37" s="36" t="s">
        <v>26</v>
      </c>
      <c r="B37" s="4"/>
      <c r="C37" s="37"/>
    </row>
    <row r="38" spans="1:3" hidden="1" x14ac:dyDescent="0.25">
      <c r="A38" s="36" t="s">
        <v>27</v>
      </c>
      <c r="B38" s="4"/>
      <c r="C38" s="37"/>
    </row>
    <row r="39" spans="1:3" hidden="1" x14ac:dyDescent="0.25">
      <c r="A39" s="36" t="s">
        <v>28</v>
      </c>
      <c r="B39" s="4"/>
      <c r="C39" s="37"/>
    </row>
    <row r="40" spans="1:3" hidden="1" x14ac:dyDescent="0.25">
      <c r="A40" s="36" t="s">
        <v>29</v>
      </c>
      <c r="B40" s="4"/>
      <c r="C40" s="37"/>
    </row>
    <row r="41" spans="1:3" hidden="1" x14ac:dyDescent="0.25">
      <c r="A41" s="36" t="s">
        <v>30</v>
      </c>
      <c r="B41" s="4"/>
      <c r="C41" s="37"/>
    </row>
    <row r="42" spans="1:3" ht="30" hidden="1" x14ac:dyDescent="0.25">
      <c r="A42" s="36" t="s">
        <v>54</v>
      </c>
      <c r="B42" s="4"/>
      <c r="C42" s="37"/>
    </row>
    <row r="43" spans="1:3" hidden="1" x14ac:dyDescent="0.25">
      <c r="A43" s="36" t="s">
        <v>31</v>
      </c>
      <c r="B43" s="4"/>
      <c r="C43" s="37"/>
    </row>
    <row r="44" spans="1:3" hidden="1" x14ac:dyDescent="0.25">
      <c r="A44" s="36" t="s">
        <v>32</v>
      </c>
      <c r="B44" s="4"/>
      <c r="C44" s="37"/>
    </row>
    <row r="45" spans="1:3" hidden="1" x14ac:dyDescent="0.25">
      <c r="A45" s="36" t="s">
        <v>33</v>
      </c>
      <c r="B45" s="4"/>
      <c r="C45" s="37"/>
    </row>
    <row r="46" spans="1:3" ht="30" hidden="1" x14ac:dyDescent="0.25">
      <c r="A46" s="36" t="s">
        <v>34</v>
      </c>
      <c r="B46" s="4"/>
      <c r="C46" s="37"/>
    </row>
    <row r="47" spans="1:3" hidden="1" x14ac:dyDescent="0.25">
      <c r="A47" s="36" t="s">
        <v>55</v>
      </c>
      <c r="B47" s="4"/>
      <c r="C47" s="37"/>
    </row>
    <row r="48" spans="1:3" hidden="1" x14ac:dyDescent="0.25">
      <c r="A48" s="36" t="s">
        <v>35</v>
      </c>
      <c r="B48" s="4"/>
      <c r="C48" s="37"/>
    </row>
    <row r="49" spans="1:3" hidden="1" x14ac:dyDescent="0.25">
      <c r="A49" s="38" t="s">
        <v>36</v>
      </c>
      <c r="B49" s="7">
        <f>SUM(B13:B48)</f>
        <v>0</v>
      </c>
      <c r="C49" s="39">
        <f>SUM(C13:C48)</f>
        <v>0</v>
      </c>
    </row>
    <row r="50" spans="1:3" x14ac:dyDescent="0.25">
      <c r="A50" s="99" t="s">
        <v>66</v>
      </c>
      <c r="B50" s="99"/>
      <c r="C50" s="99"/>
    </row>
    <row r="51" spans="1:3" x14ac:dyDescent="0.25">
      <c r="A51" s="99" t="s">
        <v>95</v>
      </c>
      <c r="B51" s="99"/>
      <c r="C51" s="99"/>
    </row>
    <row r="52" spans="1:3" x14ac:dyDescent="0.25">
      <c r="A52" s="61" t="s">
        <v>27</v>
      </c>
      <c r="B52" s="57">
        <v>3657</v>
      </c>
      <c r="C52" s="58">
        <v>709</v>
      </c>
    </row>
    <row r="53" spans="1:3" hidden="1" x14ac:dyDescent="0.25">
      <c r="A53" s="61" t="s">
        <v>14</v>
      </c>
      <c r="B53" s="57">
        <v>0</v>
      </c>
      <c r="C53" s="58">
        <v>0</v>
      </c>
    </row>
    <row r="54" spans="1:3" x14ac:dyDescent="0.25">
      <c r="A54" s="61" t="s">
        <v>9</v>
      </c>
      <c r="B54" s="57">
        <v>831</v>
      </c>
      <c r="C54" s="58">
        <v>341</v>
      </c>
    </row>
    <row r="55" spans="1:3" hidden="1" x14ac:dyDescent="0.25">
      <c r="A55" s="61" t="s">
        <v>13</v>
      </c>
      <c r="B55" s="57">
        <v>0</v>
      </c>
      <c r="C55" s="58">
        <v>0</v>
      </c>
    </row>
    <row r="56" spans="1:3" hidden="1" x14ac:dyDescent="0.25">
      <c r="A56" s="61" t="s">
        <v>56</v>
      </c>
      <c r="B56" s="57">
        <v>0</v>
      </c>
      <c r="C56" s="58">
        <v>0</v>
      </c>
    </row>
    <row r="57" spans="1:3" hidden="1" x14ac:dyDescent="0.25">
      <c r="A57" s="61" t="s">
        <v>41</v>
      </c>
      <c r="B57" s="57">
        <v>0</v>
      </c>
      <c r="C57" s="58">
        <v>0</v>
      </c>
    </row>
    <row r="58" spans="1:3" x14ac:dyDescent="0.25">
      <c r="A58" s="61" t="s">
        <v>32</v>
      </c>
      <c r="B58" s="57">
        <v>1159</v>
      </c>
      <c r="C58" s="58">
        <v>510</v>
      </c>
    </row>
    <row r="59" spans="1:3" x14ac:dyDescent="0.25">
      <c r="A59" s="61" t="s">
        <v>7</v>
      </c>
      <c r="B59" s="57">
        <v>3960</v>
      </c>
      <c r="C59" s="58">
        <v>1162</v>
      </c>
    </row>
    <row r="60" spans="1:3" x14ac:dyDescent="0.25">
      <c r="A60" s="61" t="s">
        <v>24</v>
      </c>
      <c r="B60" s="57">
        <v>518</v>
      </c>
      <c r="C60" s="58">
        <v>162</v>
      </c>
    </row>
    <row r="61" spans="1:3" hidden="1" x14ac:dyDescent="0.25">
      <c r="A61" s="61" t="s">
        <v>35</v>
      </c>
      <c r="B61" s="57">
        <v>0</v>
      </c>
      <c r="C61" s="58">
        <v>0</v>
      </c>
    </row>
    <row r="62" spans="1:3" x14ac:dyDescent="0.25">
      <c r="A62" s="61" t="s">
        <v>30</v>
      </c>
      <c r="B62" s="57">
        <v>10803</v>
      </c>
      <c r="C62" s="58">
        <v>3797</v>
      </c>
    </row>
    <row r="63" spans="1:3" hidden="1" x14ac:dyDescent="0.25">
      <c r="A63" s="61" t="s">
        <v>20</v>
      </c>
      <c r="B63" s="57">
        <v>0</v>
      </c>
      <c r="C63" s="58">
        <v>0</v>
      </c>
    </row>
    <row r="64" spans="1:3" hidden="1" x14ac:dyDescent="0.25">
      <c r="A64" s="61" t="s">
        <v>17</v>
      </c>
      <c r="B64" s="57">
        <v>0</v>
      </c>
      <c r="C64" s="58">
        <v>0</v>
      </c>
    </row>
    <row r="65" spans="1:3" hidden="1" x14ac:dyDescent="0.25">
      <c r="A65" s="61" t="s">
        <v>12</v>
      </c>
      <c r="B65" s="57">
        <v>0</v>
      </c>
      <c r="C65" s="58">
        <v>0</v>
      </c>
    </row>
    <row r="66" spans="1:3" x14ac:dyDescent="0.25">
      <c r="A66" s="61" t="s">
        <v>40</v>
      </c>
      <c r="B66" s="57">
        <v>281</v>
      </c>
      <c r="C66" s="58">
        <v>73</v>
      </c>
    </row>
    <row r="67" spans="1:3" x14ac:dyDescent="0.25">
      <c r="A67" s="61" t="s">
        <v>28</v>
      </c>
      <c r="B67" s="57">
        <v>5626</v>
      </c>
      <c r="C67" s="58">
        <v>1385</v>
      </c>
    </row>
    <row r="68" spans="1:3" x14ac:dyDescent="0.25">
      <c r="A68" s="61" t="s">
        <v>29</v>
      </c>
      <c r="B68" s="57">
        <v>7926</v>
      </c>
      <c r="C68" s="58">
        <v>1674</v>
      </c>
    </row>
    <row r="69" spans="1:3" x14ac:dyDescent="0.25">
      <c r="A69" s="61" t="s">
        <v>15</v>
      </c>
      <c r="B69" s="57">
        <v>14442</v>
      </c>
      <c r="C69" s="58">
        <v>9971</v>
      </c>
    </row>
    <row r="70" spans="1:3" x14ac:dyDescent="0.25">
      <c r="A70" s="61" t="s">
        <v>10</v>
      </c>
      <c r="B70" s="57">
        <v>3264</v>
      </c>
      <c r="C70" s="58">
        <v>957</v>
      </c>
    </row>
    <row r="71" spans="1:3" x14ac:dyDescent="0.25">
      <c r="A71" s="61" t="s">
        <v>8</v>
      </c>
      <c r="B71" s="57">
        <v>3942</v>
      </c>
      <c r="C71" s="58">
        <v>1178</v>
      </c>
    </row>
    <row r="72" spans="1:3" hidden="1" x14ac:dyDescent="0.25">
      <c r="A72" s="61" t="s">
        <v>47</v>
      </c>
      <c r="B72" s="57">
        <v>0</v>
      </c>
      <c r="C72" s="58">
        <v>0</v>
      </c>
    </row>
    <row r="73" spans="1:3" x14ac:dyDescent="0.25">
      <c r="A73" s="61" t="s">
        <v>16</v>
      </c>
      <c r="B73" s="57">
        <v>50532</v>
      </c>
      <c r="C73" s="58">
        <v>21571.200000000001</v>
      </c>
    </row>
    <row r="74" spans="1:3" hidden="1" x14ac:dyDescent="0.25">
      <c r="A74" s="61" t="s">
        <v>55</v>
      </c>
      <c r="B74" s="57">
        <v>0</v>
      </c>
      <c r="C74" s="58">
        <v>0</v>
      </c>
    </row>
    <row r="75" spans="1:3" hidden="1" x14ac:dyDescent="0.25">
      <c r="A75" s="61" t="s">
        <v>23</v>
      </c>
      <c r="B75" s="57">
        <v>0</v>
      </c>
      <c r="C75" s="58">
        <v>0</v>
      </c>
    </row>
    <row r="76" spans="1:3" x14ac:dyDescent="0.25">
      <c r="A76" s="61" t="s">
        <v>39</v>
      </c>
      <c r="B76" s="57">
        <v>5311</v>
      </c>
      <c r="C76" s="58">
        <v>2819</v>
      </c>
    </row>
    <row r="77" spans="1:3" x14ac:dyDescent="0.25">
      <c r="A77" s="61" t="s">
        <v>38</v>
      </c>
      <c r="B77" s="57">
        <v>1546</v>
      </c>
      <c r="C77" s="58">
        <v>391</v>
      </c>
    </row>
    <row r="78" spans="1:3" x14ac:dyDescent="0.25">
      <c r="A78" s="61" t="s">
        <v>37</v>
      </c>
      <c r="B78" s="57">
        <v>5372</v>
      </c>
      <c r="C78" s="58">
        <v>1759</v>
      </c>
    </row>
    <row r="79" spans="1:3" hidden="1" x14ac:dyDescent="0.25">
      <c r="A79" s="61" t="s">
        <v>21</v>
      </c>
      <c r="B79" s="57">
        <v>0</v>
      </c>
      <c r="C79" s="58">
        <v>0</v>
      </c>
    </row>
    <row r="80" spans="1:3" x14ac:dyDescent="0.25">
      <c r="A80" s="61" t="s">
        <v>57</v>
      </c>
      <c r="B80" s="57">
        <v>3</v>
      </c>
      <c r="C80" s="58">
        <v>1</v>
      </c>
    </row>
    <row r="81" spans="1:3" x14ac:dyDescent="0.25">
      <c r="A81" s="61" t="s">
        <v>11</v>
      </c>
      <c r="B81" s="57">
        <v>3450</v>
      </c>
      <c r="C81" s="58">
        <v>1036</v>
      </c>
    </row>
    <row r="82" spans="1:3" hidden="1" x14ac:dyDescent="0.25">
      <c r="A82" s="62" t="s">
        <v>58</v>
      </c>
      <c r="B82" s="57"/>
      <c r="C82" s="58"/>
    </row>
    <row r="83" spans="1:3" x14ac:dyDescent="0.25">
      <c r="A83" s="62" t="s">
        <v>90</v>
      </c>
      <c r="B83" s="63">
        <v>1127</v>
      </c>
      <c r="C83" s="64">
        <v>365.3</v>
      </c>
    </row>
    <row r="84" spans="1:3" hidden="1" x14ac:dyDescent="0.25">
      <c r="A84" s="62" t="s">
        <v>42</v>
      </c>
      <c r="B84" s="57"/>
      <c r="C84" s="58"/>
    </row>
    <row r="85" spans="1:3" hidden="1" x14ac:dyDescent="0.25">
      <c r="A85" s="62" t="s">
        <v>44</v>
      </c>
      <c r="B85" s="57">
        <v>0</v>
      </c>
      <c r="C85" s="58"/>
    </row>
    <row r="86" spans="1:3" hidden="1" x14ac:dyDescent="0.25">
      <c r="A86" s="62" t="s">
        <v>43</v>
      </c>
      <c r="B86" s="57">
        <v>0</v>
      </c>
      <c r="C86" s="58"/>
    </row>
    <row r="87" spans="1:3" hidden="1" x14ac:dyDescent="0.25">
      <c r="A87" s="62" t="s">
        <v>60</v>
      </c>
      <c r="B87" s="57">
        <v>0</v>
      </c>
      <c r="C87" s="58"/>
    </row>
    <row r="88" spans="1:3" s="3" customFormat="1" hidden="1" x14ac:dyDescent="0.25">
      <c r="A88" s="62" t="s">
        <v>61</v>
      </c>
      <c r="B88" s="57">
        <v>0</v>
      </c>
      <c r="C88" s="58"/>
    </row>
    <row r="89" spans="1:3" s="3" customFormat="1" x14ac:dyDescent="0.25">
      <c r="A89" s="59" t="s">
        <v>45</v>
      </c>
      <c r="B89" s="60">
        <f>SUM(B52:B81)</f>
        <v>122623</v>
      </c>
      <c r="C89" s="54">
        <f t="shared" ref="C89" si="0">SUM(C52:C81)</f>
        <v>49496.2</v>
      </c>
    </row>
    <row r="90" spans="1:3" x14ac:dyDescent="0.25">
      <c r="A90" s="65" t="s">
        <v>46</v>
      </c>
      <c r="B90" s="63">
        <f>SUM(B82:B88)</f>
        <v>1127</v>
      </c>
      <c r="C90" s="64">
        <f t="shared" ref="C90" si="1">SUM(C82:C88)</f>
        <v>365.3</v>
      </c>
    </row>
    <row r="91" spans="1:3" x14ac:dyDescent="0.25">
      <c r="A91" s="59" t="s">
        <v>36</v>
      </c>
      <c r="B91" s="60">
        <f>B89+B90</f>
        <v>123750</v>
      </c>
      <c r="C91" s="54">
        <f t="shared" ref="C91" si="2">C89+C90</f>
        <v>49861.5</v>
      </c>
    </row>
    <row r="92" spans="1:3" x14ac:dyDescent="0.25">
      <c r="A92" s="111" t="s">
        <v>64</v>
      </c>
      <c r="B92" s="111"/>
      <c r="C92" s="111"/>
    </row>
    <row r="93" spans="1:3" hidden="1" x14ac:dyDescent="0.25">
      <c r="A93" s="61" t="s">
        <v>27</v>
      </c>
      <c r="B93" s="57">
        <v>0</v>
      </c>
      <c r="C93" s="58">
        <v>0</v>
      </c>
    </row>
    <row r="94" spans="1:3" hidden="1" x14ac:dyDescent="0.25">
      <c r="A94" s="61" t="s">
        <v>14</v>
      </c>
      <c r="B94" s="57">
        <v>0</v>
      </c>
      <c r="C94" s="58">
        <v>0</v>
      </c>
    </row>
    <row r="95" spans="1:3" hidden="1" x14ac:dyDescent="0.25">
      <c r="A95" s="61" t="s">
        <v>9</v>
      </c>
      <c r="B95" s="57">
        <v>0</v>
      </c>
      <c r="C95" s="58">
        <v>0</v>
      </c>
    </row>
    <row r="96" spans="1:3" hidden="1" x14ac:dyDescent="0.25">
      <c r="A96" s="61" t="s">
        <v>13</v>
      </c>
      <c r="B96" s="57">
        <v>0</v>
      </c>
      <c r="C96" s="58">
        <v>0</v>
      </c>
    </row>
    <row r="97" spans="1:3" hidden="1" x14ac:dyDescent="0.25">
      <c r="A97" s="61" t="s">
        <v>56</v>
      </c>
      <c r="B97" s="57">
        <v>0</v>
      </c>
      <c r="C97" s="58">
        <v>0</v>
      </c>
    </row>
    <row r="98" spans="1:3" hidden="1" x14ac:dyDescent="0.25">
      <c r="A98" s="61" t="s">
        <v>41</v>
      </c>
      <c r="B98" s="57">
        <v>0</v>
      </c>
      <c r="C98" s="58">
        <v>0</v>
      </c>
    </row>
    <row r="99" spans="1:3" hidden="1" x14ac:dyDescent="0.25">
      <c r="A99" s="61" t="s">
        <v>32</v>
      </c>
      <c r="B99" s="57">
        <v>0</v>
      </c>
      <c r="C99" s="58">
        <v>0</v>
      </c>
    </row>
    <row r="100" spans="1:3" x14ac:dyDescent="0.25">
      <c r="A100" s="61" t="s">
        <v>7</v>
      </c>
      <c r="B100" s="57">
        <v>94</v>
      </c>
      <c r="C100" s="58">
        <v>52.6</v>
      </c>
    </row>
    <row r="101" spans="1:3" hidden="1" x14ac:dyDescent="0.25">
      <c r="A101" s="61" t="s">
        <v>24</v>
      </c>
      <c r="B101" s="66">
        <v>0</v>
      </c>
      <c r="C101" s="66">
        <v>0</v>
      </c>
    </row>
    <row r="102" spans="1:3" hidden="1" x14ac:dyDescent="0.25">
      <c r="A102" s="61" t="s">
        <v>35</v>
      </c>
      <c r="B102" s="57">
        <v>0</v>
      </c>
      <c r="C102" s="58">
        <v>0</v>
      </c>
    </row>
    <row r="103" spans="1:3" x14ac:dyDescent="0.25">
      <c r="A103" s="61" t="s">
        <v>30</v>
      </c>
      <c r="B103" s="57">
        <v>20</v>
      </c>
      <c r="C103" s="58">
        <v>10.199999999999999</v>
      </c>
    </row>
    <row r="104" spans="1:3" hidden="1" x14ac:dyDescent="0.25">
      <c r="A104" s="61" t="s">
        <v>20</v>
      </c>
      <c r="B104" s="57">
        <v>0</v>
      </c>
      <c r="C104" s="58">
        <v>0</v>
      </c>
    </row>
    <row r="105" spans="1:3" hidden="1" x14ac:dyDescent="0.25">
      <c r="A105" s="61" t="s">
        <v>17</v>
      </c>
      <c r="B105" s="57">
        <v>0</v>
      </c>
      <c r="C105" s="58">
        <v>0</v>
      </c>
    </row>
    <row r="106" spans="1:3" hidden="1" x14ac:dyDescent="0.25">
      <c r="A106" s="61" t="s">
        <v>12</v>
      </c>
      <c r="B106" s="57">
        <v>0</v>
      </c>
      <c r="C106" s="58">
        <v>0</v>
      </c>
    </row>
    <row r="107" spans="1:3" hidden="1" x14ac:dyDescent="0.25">
      <c r="A107" s="61" t="s">
        <v>40</v>
      </c>
      <c r="B107" s="57">
        <v>0</v>
      </c>
      <c r="C107" s="58">
        <v>0</v>
      </c>
    </row>
    <row r="108" spans="1:3" x14ac:dyDescent="0.25">
      <c r="A108" s="61" t="s">
        <v>28</v>
      </c>
      <c r="B108" s="57">
        <v>393</v>
      </c>
      <c r="C108" s="58">
        <v>212.8</v>
      </c>
    </row>
    <row r="109" spans="1:3" hidden="1" x14ac:dyDescent="0.25">
      <c r="A109" s="61" t="s">
        <v>29</v>
      </c>
      <c r="B109" s="57">
        <v>0</v>
      </c>
      <c r="C109" s="58">
        <v>0</v>
      </c>
    </row>
    <row r="110" spans="1:3" x14ac:dyDescent="0.25">
      <c r="A110" s="61" t="s">
        <v>15</v>
      </c>
      <c r="B110" s="57">
        <v>4529</v>
      </c>
      <c r="C110" s="58">
        <v>3714.9</v>
      </c>
    </row>
    <row r="111" spans="1:3" hidden="1" x14ac:dyDescent="0.25">
      <c r="A111" s="61" t="s">
        <v>10</v>
      </c>
      <c r="B111" s="57">
        <v>0</v>
      </c>
      <c r="C111" s="58">
        <v>0</v>
      </c>
    </row>
    <row r="112" spans="1:3" hidden="1" x14ac:dyDescent="0.25">
      <c r="A112" s="61" t="s">
        <v>8</v>
      </c>
      <c r="B112" s="57">
        <v>0</v>
      </c>
      <c r="C112" s="58">
        <v>0</v>
      </c>
    </row>
    <row r="113" spans="1:3" hidden="1" x14ac:dyDescent="0.25">
      <c r="A113" s="61" t="s">
        <v>47</v>
      </c>
      <c r="B113" s="57">
        <v>0</v>
      </c>
      <c r="C113" s="58">
        <v>0</v>
      </c>
    </row>
    <row r="114" spans="1:3" x14ac:dyDescent="0.25">
      <c r="A114" s="61" t="s">
        <v>16</v>
      </c>
      <c r="B114" s="57">
        <v>16340</v>
      </c>
      <c r="C114" s="58">
        <v>9155.2000000000007</v>
      </c>
    </row>
    <row r="115" spans="1:3" hidden="1" x14ac:dyDescent="0.25">
      <c r="A115" s="61" t="s">
        <v>55</v>
      </c>
      <c r="B115" s="57">
        <v>0</v>
      </c>
      <c r="C115" s="58">
        <v>0</v>
      </c>
    </row>
    <row r="116" spans="1:3" hidden="1" x14ac:dyDescent="0.25">
      <c r="A116" s="61" t="s">
        <v>23</v>
      </c>
      <c r="B116" s="57">
        <v>0</v>
      </c>
      <c r="C116" s="58">
        <v>0</v>
      </c>
    </row>
    <row r="117" spans="1:3" x14ac:dyDescent="0.25">
      <c r="A117" s="61" t="s">
        <v>39</v>
      </c>
      <c r="B117" s="57">
        <v>40</v>
      </c>
      <c r="C117" s="58">
        <v>21.5</v>
      </c>
    </row>
    <row r="118" spans="1:3" hidden="1" x14ac:dyDescent="0.25">
      <c r="A118" s="61" t="s">
        <v>38</v>
      </c>
      <c r="B118" s="57"/>
      <c r="C118" s="58"/>
    </row>
    <row r="119" spans="1:3" x14ac:dyDescent="0.25">
      <c r="A119" s="61" t="s">
        <v>37</v>
      </c>
      <c r="B119" s="57">
        <v>487</v>
      </c>
      <c r="C119" s="58">
        <v>264</v>
      </c>
    </row>
    <row r="120" spans="1:3" hidden="1" x14ac:dyDescent="0.25">
      <c r="A120" s="61" t="s">
        <v>21</v>
      </c>
      <c r="B120" s="57">
        <v>0</v>
      </c>
      <c r="C120" s="58">
        <v>0</v>
      </c>
    </row>
    <row r="121" spans="1:3" hidden="1" x14ac:dyDescent="0.25">
      <c r="A121" s="61" t="s">
        <v>57</v>
      </c>
      <c r="B121" s="57">
        <v>0</v>
      </c>
      <c r="C121" s="58">
        <v>0</v>
      </c>
    </row>
    <row r="122" spans="1:3" hidden="1" x14ac:dyDescent="0.25">
      <c r="A122" s="61" t="s">
        <v>11</v>
      </c>
      <c r="B122" s="57">
        <v>0</v>
      </c>
      <c r="C122" s="58">
        <v>0</v>
      </c>
    </row>
    <row r="123" spans="1:3" x14ac:dyDescent="0.25">
      <c r="A123" s="59" t="s">
        <v>36</v>
      </c>
      <c r="B123" s="60">
        <f>SUM(B93:B122)</f>
        <v>21903</v>
      </c>
      <c r="C123" s="54">
        <f>SUM(C93:C122)</f>
        <v>13431.2</v>
      </c>
    </row>
    <row r="124" spans="1:3" x14ac:dyDescent="0.25">
      <c r="A124" s="111" t="s">
        <v>65</v>
      </c>
      <c r="B124" s="111"/>
      <c r="C124" s="111"/>
    </row>
    <row r="125" spans="1:3" x14ac:dyDescent="0.25">
      <c r="A125" s="61" t="s">
        <v>27</v>
      </c>
      <c r="B125" s="57">
        <v>201</v>
      </c>
      <c r="C125" s="58">
        <v>294</v>
      </c>
    </row>
    <row r="126" spans="1:3" hidden="1" x14ac:dyDescent="0.25">
      <c r="A126" s="61" t="s">
        <v>14</v>
      </c>
      <c r="B126" s="57">
        <v>0</v>
      </c>
      <c r="C126" s="58">
        <v>0</v>
      </c>
    </row>
    <row r="127" spans="1:3" hidden="1" x14ac:dyDescent="0.25">
      <c r="A127" s="61" t="s">
        <v>9</v>
      </c>
      <c r="B127" s="57"/>
      <c r="C127" s="58"/>
    </row>
    <row r="128" spans="1:3" hidden="1" x14ac:dyDescent="0.25">
      <c r="A128" s="61" t="s">
        <v>13</v>
      </c>
      <c r="B128" s="57">
        <v>0</v>
      </c>
      <c r="C128" s="58">
        <v>0</v>
      </c>
    </row>
    <row r="129" spans="1:3" hidden="1" x14ac:dyDescent="0.25">
      <c r="A129" s="61" t="s">
        <v>56</v>
      </c>
      <c r="B129" s="57">
        <v>0</v>
      </c>
      <c r="C129" s="58">
        <v>0</v>
      </c>
    </row>
    <row r="130" spans="1:3" hidden="1" x14ac:dyDescent="0.25">
      <c r="A130" s="61" t="s">
        <v>41</v>
      </c>
      <c r="B130" s="57">
        <v>0</v>
      </c>
      <c r="C130" s="58">
        <v>0</v>
      </c>
    </row>
    <row r="131" spans="1:3" x14ac:dyDescent="0.25">
      <c r="A131" s="61" t="s">
        <v>32</v>
      </c>
      <c r="B131" s="57">
        <v>1239</v>
      </c>
      <c r="C131" s="58">
        <v>1225</v>
      </c>
    </row>
    <row r="132" spans="1:3" x14ac:dyDescent="0.25">
      <c r="A132" s="61" t="s">
        <v>7</v>
      </c>
      <c r="B132" s="57">
        <v>855</v>
      </c>
      <c r="C132" s="58">
        <v>650</v>
      </c>
    </row>
    <row r="133" spans="1:3" x14ac:dyDescent="0.25">
      <c r="A133" s="61" t="s">
        <v>24</v>
      </c>
      <c r="B133" s="57">
        <v>39</v>
      </c>
      <c r="C133" s="58">
        <v>34</v>
      </c>
    </row>
    <row r="134" spans="1:3" hidden="1" x14ac:dyDescent="0.25">
      <c r="A134" s="61" t="s">
        <v>35</v>
      </c>
      <c r="B134" s="57">
        <v>0</v>
      </c>
      <c r="C134" s="58">
        <v>0</v>
      </c>
    </row>
    <row r="135" spans="1:3" x14ac:dyDescent="0.25">
      <c r="A135" s="61" t="s">
        <v>30</v>
      </c>
      <c r="B135" s="57">
        <v>2514</v>
      </c>
      <c r="C135" s="58">
        <v>2415</v>
      </c>
    </row>
    <row r="136" spans="1:3" hidden="1" x14ac:dyDescent="0.25">
      <c r="A136" s="61" t="s">
        <v>20</v>
      </c>
      <c r="B136" s="57">
        <v>0</v>
      </c>
      <c r="C136" s="58">
        <v>0</v>
      </c>
    </row>
    <row r="137" spans="1:3" hidden="1" x14ac:dyDescent="0.25">
      <c r="A137" s="61" t="s">
        <v>17</v>
      </c>
      <c r="B137" s="57">
        <v>0</v>
      </c>
      <c r="C137" s="58">
        <v>0</v>
      </c>
    </row>
    <row r="138" spans="1:3" hidden="1" x14ac:dyDescent="0.25">
      <c r="A138" s="61" t="s">
        <v>12</v>
      </c>
      <c r="B138" s="57">
        <v>0</v>
      </c>
      <c r="C138" s="58">
        <v>0</v>
      </c>
    </row>
    <row r="139" spans="1:3" x14ac:dyDescent="0.25">
      <c r="A139" s="61" t="s">
        <v>40</v>
      </c>
      <c r="B139" s="57">
        <v>384</v>
      </c>
      <c r="C139" s="58">
        <v>258</v>
      </c>
    </row>
    <row r="140" spans="1:3" x14ac:dyDescent="0.25">
      <c r="A140" s="61" t="s">
        <v>28</v>
      </c>
      <c r="B140" s="57">
        <v>2841</v>
      </c>
      <c r="C140" s="58">
        <v>2673</v>
      </c>
    </row>
    <row r="141" spans="1:3" x14ac:dyDescent="0.25">
      <c r="A141" s="61" t="s">
        <v>29</v>
      </c>
      <c r="B141" s="57">
        <v>2528</v>
      </c>
      <c r="C141" s="58">
        <v>1882</v>
      </c>
    </row>
    <row r="142" spans="1:3" x14ac:dyDescent="0.25">
      <c r="A142" s="61" t="s">
        <v>15</v>
      </c>
      <c r="B142" s="57">
        <v>6438</v>
      </c>
      <c r="C142" s="58">
        <v>7564</v>
      </c>
    </row>
    <row r="143" spans="1:3" x14ac:dyDescent="0.25">
      <c r="A143" s="61" t="s">
        <v>10</v>
      </c>
      <c r="B143" s="57">
        <v>539</v>
      </c>
      <c r="C143" s="58">
        <v>408</v>
      </c>
    </row>
    <row r="144" spans="1:3" x14ac:dyDescent="0.25">
      <c r="A144" s="61" t="s">
        <v>8</v>
      </c>
      <c r="B144" s="57">
        <v>1019</v>
      </c>
      <c r="C144" s="58">
        <v>817</v>
      </c>
    </row>
    <row r="145" spans="1:3" hidden="1" x14ac:dyDescent="0.25">
      <c r="A145" s="61" t="s">
        <v>47</v>
      </c>
      <c r="B145" s="57">
        <v>0</v>
      </c>
      <c r="C145" s="58">
        <v>0</v>
      </c>
    </row>
    <row r="146" spans="1:3" x14ac:dyDescent="0.25">
      <c r="A146" s="61" t="s">
        <v>16</v>
      </c>
      <c r="B146" s="57">
        <v>21265</v>
      </c>
      <c r="C146" s="58">
        <v>18364.3</v>
      </c>
    </row>
    <row r="147" spans="1:3" hidden="1" x14ac:dyDescent="0.25">
      <c r="A147" s="61" t="s">
        <v>55</v>
      </c>
      <c r="B147" s="57">
        <v>0</v>
      </c>
      <c r="C147" s="58">
        <v>0</v>
      </c>
    </row>
    <row r="148" spans="1:3" hidden="1" x14ac:dyDescent="0.25">
      <c r="A148" s="61" t="s">
        <v>23</v>
      </c>
      <c r="B148" s="57">
        <v>0</v>
      </c>
      <c r="C148" s="58">
        <v>0</v>
      </c>
    </row>
    <row r="149" spans="1:3" x14ac:dyDescent="0.25">
      <c r="A149" s="61" t="s">
        <v>39</v>
      </c>
      <c r="B149" s="57">
        <v>5335</v>
      </c>
      <c r="C149" s="58">
        <v>4722</v>
      </c>
    </row>
    <row r="150" spans="1:3" x14ac:dyDescent="0.25">
      <c r="A150" s="61" t="s">
        <v>38</v>
      </c>
      <c r="B150" s="57">
        <v>3705</v>
      </c>
      <c r="C150" s="58">
        <v>2299</v>
      </c>
    </row>
    <row r="151" spans="1:3" x14ac:dyDescent="0.25">
      <c r="A151" s="61" t="s">
        <v>37</v>
      </c>
      <c r="B151" s="57">
        <v>3031</v>
      </c>
      <c r="C151" s="58">
        <v>2685</v>
      </c>
    </row>
    <row r="152" spans="1:3" hidden="1" x14ac:dyDescent="0.25">
      <c r="A152" s="61" t="s">
        <v>21</v>
      </c>
      <c r="B152" s="57">
        <v>0</v>
      </c>
      <c r="C152" s="58">
        <v>0</v>
      </c>
    </row>
    <row r="153" spans="1:3" x14ac:dyDescent="0.25">
      <c r="A153" s="61" t="s">
        <v>57</v>
      </c>
      <c r="B153" s="57">
        <v>3051</v>
      </c>
      <c r="C153" s="58">
        <v>3464</v>
      </c>
    </row>
    <row r="154" spans="1:3" x14ac:dyDescent="0.25">
      <c r="A154" s="61" t="s">
        <v>11</v>
      </c>
      <c r="B154" s="57">
        <v>1600</v>
      </c>
      <c r="C154" s="58">
        <v>1218</v>
      </c>
    </row>
    <row r="155" spans="1:3" hidden="1" x14ac:dyDescent="0.25">
      <c r="A155" s="62" t="s">
        <v>58</v>
      </c>
      <c r="B155" s="57"/>
      <c r="C155" s="58"/>
    </row>
    <row r="156" spans="1:3" hidden="1" x14ac:dyDescent="0.25">
      <c r="A156" s="62" t="s">
        <v>59</v>
      </c>
      <c r="B156" s="57"/>
      <c r="C156" s="58"/>
    </row>
    <row r="157" spans="1:3" hidden="1" x14ac:dyDescent="0.25">
      <c r="A157" s="62" t="s">
        <v>42</v>
      </c>
      <c r="B157" s="57"/>
      <c r="C157" s="58"/>
    </row>
    <row r="158" spans="1:3" hidden="1" x14ac:dyDescent="0.25">
      <c r="A158" s="62" t="s">
        <v>44</v>
      </c>
      <c r="B158" s="57"/>
      <c r="C158" s="58"/>
    </row>
    <row r="159" spans="1:3" hidden="1" x14ac:dyDescent="0.25">
      <c r="A159" s="62" t="s">
        <v>43</v>
      </c>
      <c r="B159" s="57"/>
      <c r="C159" s="58"/>
    </row>
    <row r="160" spans="1:3" hidden="1" x14ac:dyDescent="0.25">
      <c r="A160" s="62" t="s">
        <v>60</v>
      </c>
      <c r="B160" s="57"/>
      <c r="C160" s="58"/>
    </row>
    <row r="161" spans="1:3" hidden="1" x14ac:dyDescent="0.25">
      <c r="A161" s="67" t="s">
        <v>85</v>
      </c>
      <c r="B161" s="57"/>
      <c r="C161" s="58"/>
    </row>
    <row r="162" spans="1:3" hidden="1" x14ac:dyDescent="0.25">
      <c r="A162" s="62" t="s">
        <v>61</v>
      </c>
      <c r="B162" s="57"/>
      <c r="C162" s="58"/>
    </row>
    <row r="163" spans="1:3" x14ac:dyDescent="0.25">
      <c r="A163" s="59" t="s">
        <v>45</v>
      </c>
      <c r="B163" s="60">
        <f>SUM(B125:B154)</f>
        <v>56584</v>
      </c>
      <c r="C163" s="54">
        <f>SUM(C125:C154)</f>
        <v>50972.3</v>
      </c>
    </row>
    <row r="164" spans="1:3" ht="19.5" hidden="1" customHeight="1" x14ac:dyDescent="0.25">
      <c r="A164" s="65" t="s">
        <v>46</v>
      </c>
      <c r="B164" s="63">
        <f>SUM(B155:B162)</f>
        <v>0</v>
      </c>
      <c r="C164" s="64">
        <f t="shared" ref="C164" si="3">SUM(C155:C162)</f>
        <v>0</v>
      </c>
    </row>
    <row r="165" spans="1:3" x14ac:dyDescent="0.25">
      <c r="A165" s="59" t="s">
        <v>36</v>
      </c>
      <c r="B165" s="60">
        <f>B163+B164</f>
        <v>56584</v>
      </c>
      <c r="C165" s="54">
        <f t="shared" ref="C165" si="4">C163+C164</f>
        <v>50972.3</v>
      </c>
    </row>
    <row r="166" spans="1:3" x14ac:dyDescent="0.25">
      <c r="A166" s="111" t="s">
        <v>68</v>
      </c>
      <c r="B166" s="111"/>
      <c r="C166" s="111"/>
    </row>
    <row r="167" spans="1:3" hidden="1" x14ac:dyDescent="0.25">
      <c r="A167" s="61" t="s">
        <v>7</v>
      </c>
      <c r="B167" s="70">
        <v>0</v>
      </c>
      <c r="C167" s="71">
        <v>0</v>
      </c>
    </row>
    <row r="168" spans="1:3" x14ac:dyDescent="0.25">
      <c r="A168" s="61" t="s">
        <v>8</v>
      </c>
      <c r="B168" s="68">
        <v>242</v>
      </c>
      <c r="C168" s="69">
        <v>7711.1</v>
      </c>
    </row>
    <row r="169" spans="1:3" hidden="1" x14ac:dyDescent="0.25">
      <c r="A169" s="61" t="s">
        <v>9</v>
      </c>
      <c r="B169" s="68">
        <v>0</v>
      </c>
      <c r="C169" s="69">
        <v>0</v>
      </c>
    </row>
    <row r="170" spans="1:3" x14ac:dyDescent="0.25">
      <c r="A170" s="61" t="s">
        <v>10</v>
      </c>
      <c r="B170" s="68">
        <v>167</v>
      </c>
      <c r="C170" s="69">
        <v>1563.5</v>
      </c>
    </row>
    <row r="171" spans="1:3" x14ac:dyDescent="0.25">
      <c r="A171" s="61" t="s">
        <v>11</v>
      </c>
      <c r="B171" s="68">
        <v>218</v>
      </c>
      <c r="C171" s="69">
        <v>2497.9</v>
      </c>
    </row>
    <row r="172" spans="1:3" hidden="1" x14ac:dyDescent="0.25">
      <c r="A172" s="61" t="s">
        <v>12</v>
      </c>
      <c r="B172" s="68">
        <v>0</v>
      </c>
      <c r="C172" s="69">
        <v>0</v>
      </c>
    </row>
    <row r="173" spans="1:3" hidden="1" x14ac:dyDescent="0.25">
      <c r="A173" s="61" t="s">
        <v>13</v>
      </c>
      <c r="B173" s="68">
        <v>0</v>
      </c>
      <c r="C173" s="69">
        <v>0</v>
      </c>
    </row>
    <row r="174" spans="1:3" hidden="1" x14ac:dyDescent="0.25">
      <c r="A174" s="61" t="s">
        <v>14</v>
      </c>
      <c r="B174" s="68">
        <v>0</v>
      </c>
      <c r="C174" s="69">
        <v>0</v>
      </c>
    </row>
    <row r="175" spans="1:3" hidden="1" x14ac:dyDescent="0.25">
      <c r="A175" s="61" t="s">
        <v>15</v>
      </c>
      <c r="B175" s="68">
        <v>0</v>
      </c>
      <c r="C175" s="69">
        <v>0</v>
      </c>
    </row>
    <row r="176" spans="1:3" x14ac:dyDescent="0.25">
      <c r="A176" s="61" t="s">
        <v>16</v>
      </c>
      <c r="B176" s="68">
        <v>552</v>
      </c>
      <c r="C176" s="69">
        <v>4627.8999999999996</v>
      </c>
    </row>
    <row r="177" spans="1:3" hidden="1" x14ac:dyDescent="0.25">
      <c r="A177" s="61" t="s">
        <v>17</v>
      </c>
      <c r="B177" s="68">
        <v>0</v>
      </c>
      <c r="C177" s="69">
        <v>0</v>
      </c>
    </row>
    <row r="178" spans="1:3" hidden="1" x14ac:dyDescent="0.25">
      <c r="A178" s="61" t="s">
        <v>18</v>
      </c>
      <c r="B178" s="68">
        <v>0</v>
      </c>
      <c r="C178" s="69">
        <v>0</v>
      </c>
    </row>
    <row r="179" spans="1:3" hidden="1" x14ac:dyDescent="0.25">
      <c r="A179" s="61" t="s">
        <v>19</v>
      </c>
      <c r="B179" s="68">
        <v>0</v>
      </c>
      <c r="C179" s="69">
        <v>0</v>
      </c>
    </row>
    <row r="180" spans="1:3" hidden="1" x14ac:dyDescent="0.25">
      <c r="A180" s="61" t="s">
        <v>69</v>
      </c>
      <c r="B180" s="68">
        <v>0</v>
      </c>
      <c r="C180" s="69">
        <v>0</v>
      </c>
    </row>
    <row r="181" spans="1:3" hidden="1" x14ac:dyDescent="0.25">
      <c r="A181" s="61" t="s">
        <v>20</v>
      </c>
      <c r="B181" s="68">
        <v>0</v>
      </c>
      <c r="C181" s="69">
        <v>0</v>
      </c>
    </row>
    <row r="182" spans="1:3" hidden="1" x14ac:dyDescent="0.25">
      <c r="A182" s="61" t="s">
        <v>21</v>
      </c>
      <c r="B182" s="68">
        <v>0</v>
      </c>
      <c r="C182" s="69">
        <v>0</v>
      </c>
    </row>
    <row r="183" spans="1:3" hidden="1" x14ac:dyDescent="0.25">
      <c r="A183" s="61" t="s">
        <v>22</v>
      </c>
      <c r="B183" s="68">
        <v>0</v>
      </c>
      <c r="C183" s="69">
        <v>0</v>
      </c>
    </row>
    <row r="184" spans="1:3" hidden="1" x14ac:dyDescent="0.25">
      <c r="A184" s="61" t="s">
        <v>23</v>
      </c>
      <c r="B184" s="68">
        <v>0</v>
      </c>
      <c r="C184" s="69">
        <v>0</v>
      </c>
    </row>
    <row r="185" spans="1:3" hidden="1" x14ac:dyDescent="0.25">
      <c r="A185" s="61" t="s">
        <v>24</v>
      </c>
      <c r="B185" s="68">
        <v>0</v>
      </c>
      <c r="C185" s="69">
        <v>0</v>
      </c>
    </row>
    <row r="186" spans="1:3" hidden="1" x14ac:dyDescent="0.25">
      <c r="A186" s="61" t="s">
        <v>25</v>
      </c>
      <c r="B186" s="68">
        <v>0</v>
      </c>
      <c r="C186" s="69">
        <v>0</v>
      </c>
    </row>
    <row r="187" spans="1:3" hidden="1" x14ac:dyDescent="0.25">
      <c r="A187" s="61" t="s">
        <v>51</v>
      </c>
      <c r="B187" s="68">
        <v>0</v>
      </c>
      <c r="C187" s="69">
        <v>0</v>
      </c>
    </row>
    <row r="188" spans="1:3" ht="30" hidden="1" x14ac:dyDescent="0.25">
      <c r="A188" s="61" t="s">
        <v>70</v>
      </c>
      <c r="B188" s="68">
        <v>0</v>
      </c>
      <c r="C188" s="69">
        <v>0</v>
      </c>
    </row>
    <row r="189" spans="1:3" hidden="1" x14ac:dyDescent="0.25">
      <c r="A189" s="61" t="s">
        <v>26</v>
      </c>
      <c r="B189" s="68">
        <v>0</v>
      </c>
      <c r="C189" s="69">
        <v>0</v>
      </c>
    </row>
    <row r="190" spans="1:3" hidden="1" x14ac:dyDescent="0.25">
      <c r="A190" s="61" t="s">
        <v>27</v>
      </c>
      <c r="B190" s="68">
        <v>0</v>
      </c>
      <c r="C190" s="69">
        <v>0</v>
      </c>
    </row>
    <row r="191" spans="1:3" hidden="1" x14ac:dyDescent="0.25">
      <c r="A191" s="61" t="s">
        <v>28</v>
      </c>
      <c r="B191" s="68">
        <v>0</v>
      </c>
      <c r="C191" s="69">
        <v>0</v>
      </c>
    </row>
    <row r="192" spans="1:3" hidden="1" x14ac:dyDescent="0.25">
      <c r="A192" s="61" t="s">
        <v>29</v>
      </c>
      <c r="B192" s="68">
        <v>0</v>
      </c>
      <c r="C192" s="69">
        <v>0</v>
      </c>
    </row>
    <row r="193" spans="1:3" x14ac:dyDescent="0.25">
      <c r="A193" s="61" t="s">
        <v>30</v>
      </c>
      <c r="B193" s="68">
        <v>544</v>
      </c>
      <c r="C193" s="69">
        <v>4864.8999999999996</v>
      </c>
    </row>
    <row r="194" spans="1:3" hidden="1" x14ac:dyDescent="0.25">
      <c r="A194" s="61" t="s">
        <v>31</v>
      </c>
      <c r="B194" s="68">
        <v>0</v>
      </c>
      <c r="C194" s="69">
        <v>0</v>
      </c>
    </row>
    <row r="195" spans="1:3" hidden="1" x14ac:dyDescent="0.25">
      <c r="A195" s="61" t="s">
        <v>32</v>
      </c>
      <c r="B195" s="68">
        <v>0</v>
      </c>
      <c r="C195" s="69">
        <v>0</v>
      </c>
    </row>
    <row r="196" spans="1:3" hidden="1" x14ac:dyDescent="0.25">
      <c r="A196" s="61" t="s">
        <v>33</v>
      </c>
      <c r="B196" s="68">
        <v>0</v>
      </c>
      <c r="C196" s="69">
        <v>0</v>
      </c>
    </row>
    <row r="197" spans="1:3" ht="30" hidden="1" x14ac:dyDescent="0.25">
      <c r="A197" s="61" t="s">
        <v>34</v>
      </c>
      <c r="B197" s="68">
        <v>0</v>
      </c>
      <c r="C197" s="69">
        <v>0</v>
      </c>
    </row>
    <row r="198" spans="1:3" hidden="1" x14ac:dyDescent="0.25">
      <c r="A198" s="61" t="s">
        <v>35</v>
      </c>
      <c r="B198" s="68">
        <v>0</v>
      </c>
      <c r="C198" s="69">
        <v>0</v>
      </c>
    </row>
    <row r="199" spans="1:3" x14ac:dyDescent="0.25">
      <c r="A199" s="59" t="s">
        <v>36</v>
      </c>
      <c r="B199" s="60">
        <f>SUM(B167:B198)</f>
        <v>1723</v>
      </c>
      <c r="C199" s="54">
        <f>SUM(C167:C198)</f>
        <v>21265.300000000003</v>
      </c>
    </row>
    <row r="200" spans="1:3" hidden="1" x14ac:dyDescent="0.25">
      <c r="A200" s="35" t="s">
        <v>48</v>
      </c>
      <c r="B200" s="7"/>
      <c r="C200" s="39"/>
    </row>
    <row r="201" spans="1:3" hidden="1" x14ac:dyDescent="0.25">
      <c r="A201" s="47" t="s">
        <v>49</v>
      </c>
      <c r="B201" s="9"/>
      <c r="C201" s="48"/>
    </row>
    <row r="202" spans="1:3" ht="17.25" customHeight="1" x14ac:dyDescent="0.25">
      <c r="A202" s="35" t="s">
        <v>50</v>
      </c>
      <c r="B202" s="35"/>
      <c r="C202" s="32">
        <f>C49+C91+C123+C165+C199+C200</f>
        <v>135530.29999999999</v>
      </c>
    </row>
    <row r="203" spans="1:3" ht="17.25" customHeight="1" x14ac:dyDescent="0.25">
      <c r="A203" s="84" t="s">
        <v>92</v>
      </c>
      <c r="B203" s="89">
        <v>12306</v>
      </c>
      <c r="C203" s="32">
        <v>14590</v>
      </c>
    </row>
    <row r="204" spans="1:3" ht="17.25" customHeight="1" x14ac:dyDescent="0.25">
      <c r="A204" s="84" t="s">
        <v>93</v>
      </c>
      <c r="B204" s="89">
        <v>10483</v>
      </c>
      <c r="C204" s="32">
        <v>10708.4</v>
      </c>
    </row>
    <row r="205" spans="1:3" hidden="1" x14ac:dyDescent="0.25">
      <c r="A205" s="104" t="s">
        <v>94</v>
      </c>
      <c r="B205" s="105"/>
      <c r="C205" s="106"/>
    </row>
    <row r="206" spans="1:3" hidden="1" x14ac:dyDescent="0.25">
      <c r="A206" s="21" t="s">
        <v>7</v>
      </c>
      <c r="B206" s="9"/>
      <c r="C206" s="24"/>
    </row>
    <row r="207" spans="1:3" hidden="1" x14ac:dyDescent="0.25">
      <c r="A207" s="21" t="s">
        <v>67</v>
      </c>
      <c r="B207" s="9"/>
      <c r="C207" s="25"/>
    </row>
    <row r="208" spans="1:3" hidden="1" x14ac:dyDescent="0.25">
      <c r="A208" s="21" t="s">
        <v>8</v>
      </c>
      <c r="B208" s="9"/>
      <c r="C208" s="25"/>
    </row>
    <row r="209" spans="1:3" hidden="1" x14ac:dyDescent="0.25">
      <c r="A209" s="21" t="s">
        <v>9</v>
      </c>
      <c r="B209" s="9"/>
      <c r="C209" s="25"/>
    </row>
    <row r="210" spans="1:3" hidden="1" x14ac:dyDescent="0.25">
      <c r="A210" s="21" t="s">
        <v>10</v>
      </c>
      <c r="B210" s="9"/>
      <c r="C210" s="25"/>
    </row>
    <row r="211" spans="1:3" hidden="1" x14ac:dyDescent="0.25">
      <c r="A211" s="21" t="s">
        <v>11</v>
      </c>
      <c r="B211" s="9"/>
      <c r="C211" s="25"/>
    </row>
    <row r="212" spans="1:3" hidden="1" x14ac:dyDescent="0.25">
      <c r="A212" s="21" t="s">
        <v>12</v>
      </c>
      <c r="B212" s="9"/>
      <c r="C212" s="25"/>
    </row>
    <row r="213" spans="1:3" hidden="1" x14ac:dyDescent="0.25">
      <c r="A213" s="21" t="s">
        <v>13</v>
      </c>
      <c r="B213" s="9"/>
      <c r="C213" s="25"/>
    </row>
    <row r="214" spans="1:3" hidden="1" x14ac:dyDescent="0.25">
      <c r="A214" s="21" t="s">
        <v>14</v>
      </c>
      <c r="B214" s="9"/>
      <c r="C214" s="25"/>
    </row>
    <row r="215" spans="1:3" hidden="1" x14ac:dyDescent="0.25">
      <c r="A215" s="21" t="s">
        <v>15</v>
      </c>
      <c r="B215" s="9"/>
      <c r="C215" s="25"/>
    </row>
    <row r="216" spans="1:3" hidden="1" x14ac:dyDescent="0.25">
      <c r="A216" s="21" t="s">
        <v>16</v>
      </c>
      <c r="B216" s="9"/>
      <c r="C216" s="25"/>
    </row>
    <row r="217" spans="1:3" hidden="1" x14ac:dyDescent="0.25">
      <c r="A217" s="21" t="s">
        <v>17</v>
      </c>
      <c r="B217" s="9"/>
      <c r="C217" s="25"/>
    </row>
    <row r="218" spans="1:3" hidden="1" x14ac:dyDescent="0.25">
      <c r="A218" s="21" t="s">
        <v>18</v>
      </c>
      <c r="B218" s="9"/>
      <c r="C218" s="25"/>
    </row>
    <row r="219" spans="1:3" hidden="1" x14ac:dyDescent="0.25">
      <c r="A219" s="21" t="s">
        <v>19</v>
      </c>
      <c r="B219" s="9"/>
      <c r="C219" s="25"/>
    </row>
    <row r="220" spans="1:3" hidden="1" x14ac:dyDescent="0.25">
      <c r="A220" s="21" t="s">
        <v>53</v>
      </c>
      <c r="B220" s="9"/>
      <c r="C220" s="25"/>
    </row>
    <row r="221" spans="1:3" hidden="1" x14ac:dyDescent="0.25">
      <c r="A221" s="21" t="s">
        <v>20</v>
      </c>
      <c r="B221" s="9"/>
      <c r="C221" s="25"/>
    </row>
    <row r="222" spans="1:3" hidden="1" x14ac:dyDescent="0.25">
      <c r="A222" s="21" t="s">
        <v>21</v>
      </c>
      <c r="B222" s="9"/>
      <c r="C222" s="25"/>
    </row>
    <row r="223" spans="1:3" hidden="1" x14ac:dyDescent="0.25">
      <c r="A223" s="21" t="s">
        <v>22</v>
      </c>
      <c r="B223" s="9"/>
      <c r="C223" s="25"/>
    </row>
    <row r="224" spans="1:3" hidden="1" x14ac:dyDescent="0.25">
      <c r="A224" s="21" t="s">
        <v>23</v>
      </c>
      <c r="B224" s="9"/>
      <c r="C224" s="25"/>
    </row>
    <row r="225" spans="1:3" hidden="1" x14ac:dyDescent="0.25">
      <c r="A225" s="21" t="s">
        <v>24</v>
      </c>
      <c r="B225" s="9"/>
      <c r="C225" s="25"/>
    </row>
    <row r="226" spans="1:3" hidden="1" x14ac:dyDescent="0.25">
      <c r="A226" s="21" t="s">
        <v>25</v>
      </c>
      <c r="B226" s="9"/>
      <c r="C226" s="25"/>
    </row>
    <row r="227" spans="1:3" hidden="1" x14ac:dyDescent="0.25">
      <c r="A227" s="21" t="s">
        <v>51</v>
      </c>
      <c r="B227" s="9"/>
      <c r="C227" s="25"/>
    </row>
    <row r="228" spans="1:3" hidden="1" x14ac:dyDescent="0.25">
      <c r="A228" s="21" t="s">
        <v>52</v>
      </c>
      <c r="B228" s="9"/>
      <c r="C228" s="25"/>
    </row>
    <row r="229" spans="1:3" hidden="1" x14ac:dyDescent="0.25">
      <c r="A229" s="21" t="s">
        <v>26</v>
      </c>
      <c r="B229" s="9"/>
      <c r="C229" s="25"/>
    </row>
    <row r="230" spans="1:3" hidden="1" x14ac:dyDescent="0.25">
      <c r="A230" s="21" t="s">
        <v>27</v>
      </c>
      <c r="B230" s="9"/>
      <c r="C230" s="25"/>
    </row>
    <row r="231" spans="1:3" hidden="1" x14ac:dyDescent="0.25">
      <c r="A231" s="21" t="s">
        <v>28</v>
      </c>
      <c r="B231" s="9"/>
      <c r="C231" s="25"/>
    </row>
    <row r="232" spans="1:3" hidden="1" x14ac:dyDescent="0.25">
      <c r="A232" s="21" t="s">
        <v>29</v>
      </c>
      <c r="B232" s="9"/>
      <c r="C232" s="25"/>
    </row>
    <row r="233" spans="1:3" hidden="1" x14ac:dyDescent="0.25">
      <c r="A233" s="21" t="s">
        <v>30</v>
      </c>
      <c r="B233" s="9"/>
      <c r="C233" s="25"/>
    </row>
    <row r="234" spans="1:3" ht="30" hidden="1" x14ac:dyDescent="0.25">
      <c r="A234" s="21" t="s">
        <v>54</v>
      </c>
      <c r="B234" s="9"/>
      <c r="C234" s="25"/>
    </row>
    <row r="235" spans="1:3" hidden="1" x14ac:dyDescent="0.25">
      <c r="A235" s="21" t="s">
        <v>31</v>
      </c>
      <c r="B235" s="9"/>
      <c r="C235" s="25"/>
    </row>
    <row r="236" spans="1:3" hidden="1" x14ac:dyDescent="0.25">
      <c r="A236" s="21" t="s">
        <v>32</v>
      </c>
      <c r="B236" s="9"/>
      <c r="C236" s="25"/>
    </row>
    <row r="237" spans="1:3" hidden="1" x14ac:dyDescent="0.25">
      <c r="A237" s="21" t="s">
        <v>33</v>
      </c>
      <c r="B237" s="9"/>
      <c r="C237" s="25"/>
    </row>
    <row r="238" spans="1:3" ht="30" hidden="1" x14ac:dyDescent="0.25">
      <c r="A238" s="21" t="s">
        <v>34</v>
      </c>
      <c r="B238" s="9"/>
      <c r="C238" s="25"/>
    </row>
    <row r="239" spans="1:3" hidden="1" x14ac:dyDescent="0.25">
      <c r="A239" s="21" t="s">
        <v>55</v>
      </c>
      <c r="B239" s="10"/>
      <c r="C239" s="26"/>
    </row>
    <row r="240" spans="1:3" hidden="1" x14ac:dyDescent="0.25">
      <c r="A240" s="21" t="s">
        <v>35</v>
      </c>
      <c r="B240" s="30"/>
      <c r="C240" s="20"/>
    </row>
    <row r="241" spans="1:3" ht="15.75" hidden="1" thickBot="1" x14ac:dyDescent="0.3">
      <c r="A241" s="28" t="s">
        <v>62</v>
      </c>
      <c r="B241" s="33">
        <f>SUM(B206:B240)</f>
        <v>0</v>
      </c>
      <c r="C241" s="34">
        <f>SUM(C206:C240)</f>
        <v>0</v>
      </c>
    </row>
  </sheetData>
  <mergeCells count="15"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41"/>
  <sheetViews>
    <sheetView zoomScaleSheetLayoutView="100" workbookViewId="0">
      <selection activeCell="A111"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4" width="11.42578125" style="1" bestFit="1" customWidth="1"/>
    <col min="5" max="5" width="10.42578125" style="1" bestFit="1" customWidth="1"/>
    <col min="6" max="16384" width="9.140625" style="1"/>
  </cols>
  <sheetData>
    <row r="1" spans="1:3" x14ac:dyDescent="0.25">
      <c r="A1" s="108" t="s">
        <v>0</v>
      </c>
      <c r="B1" s="108"/>
      <c r="C1" s="108"/>
    </row>
    <row r="2" spans="1:3" x14ac:dyDescent="0.25">
      <c r="A2" s="108" t="s">
        <v>1</v>
      </c>
      <c r="B2" s="108"/>
      <c r="C2" s="108"/>
    </row>
    <row r="3" spans="1:3" x14ac:dyDescent="0.25">
      <c r="A3" s="108" t="s">
        <v>97</v>
      </c>
      <c r="B3" s="108"/>
      <c r="C3" s="108"/>
    </row>
    <row r="4" spans="1:3" x14ac:dyDescent="0.25">
      <c r="A4" s="107" t="s">
        <v>2</v>
      </c>
      <c r="B4" s="107"/>
      <c r="C4" s="107"/>
    </row>
    <row r="5" spans="1:3" x14ac:dyDescent="0.25">
      <c r="A5" s="109" t="s">
        <v>81</v>
      </c>
      <c r="B5" s="109"/>
      <c r="C5" s="109"/>
    </row>
    <row r="6" spans="1:3" x14ac:dyDescent="0.25">
      <c r="A6" s="107" t="s">
        <v>3</v>
      </c>
      <c r="B6" s="107"/>
      <c r="C6" s="107"/>
    </row>
    <row r="7" spans="1:3" x14ac:dyDescent="0.25">
      <c r="A7" s="107" t="s">
        <v>4</v>
      </c>
      <c r="B7" s="107"/>
      <c r="C7" s="107"/>
    </row>
    <row r="8" spans="1:3" x14ac:dyDescent="0.25">
      <c r="A8" s="107" t="s">
        <v>87</v>
      </c>
      <c r="B8" s="107"/>
      <c r="C8" s="107"/>
    </row>
    <row r="10" spans="1:3" ht="90" x14ac:dyDescent="0.25">
      <c r="A10" s="27" t="s">
        <v>63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99" t="s">
        <v>96</v>
      </c>
      <c r="B12" s="99"/>
      <c r="C12" s="99"/>
    </row>
    <row r="13" spans="1:3" hidden="1" x14ac:dyDescent="0.25">
      <c r="A13" s="36" t="s">
        <v>7</v>
      </c>
      <c r="B13" s="4"/>
      <c r="C13" s="37"/>
    </row>
    <row r="14" spans="1:3" hidden="1" x14ac:dyDescent="0.25">
      <c r="A14" s="36" t="s">
        <v>67</v>
      </c>
      <c r="B14" s="4"/>
      <c r="C14" s="37"/>
    </row>
    <row r="15" spans="1:3" hidden="1" x14ac:dyDescent="0.25">
      <c r="A15" s="36" t="s">
        <v>8</v>
      </c>
      <c r="B15" s="4"/>
      <c r="C15" s="37"/>
    </row>
    <row r="16" spans="1:3" hidden="1" x14ac:dyDescent="0.25">
      <c r="A16" s="36" t="s">
        <v>56</v>
      </c>
      <c r="B16" s="4"/>
      <c r="C16" s="37"/>
    </row>
    <row r="17" spans="1:3" hidden="1" x14ac:dyDescent="0.25">
      <c r="A17" s="36" t="s">
        <v>9</v>
      </c>
      <c r="B17" s="4"/>
      <c r="C17" s="37"/>
    </row>
    <row r="18" spans="1:3" hidden="1" x14ac:dyDescent="0.25">
      <c r="A18" s="36" t="s">
        <v>10</v>
      </c>
      <c r="B18" s="4"/>
      <c r="C18" s="37"/>
    </row>
    <row r="19" spans="1:3" hidden="1" x14ac:dyDescent="0.25">
      <c r="A19" s="36" t="s">
        <v>11</v>
      </c>
      <c r="B19" s="4"/>
      <c r="C19" s="37"/>
    </row>
    <row r="20" spans="1:3" hidden="1" x14ac:dyDescent="0.25">
      <c r="A20" s="36" t="s">
        <v>12</v>
      </c>
      <c r="B20" s="4"/>
      <c r="C20" s="37"/>
    </row>
    <row r="21" spans="1:3" hidden="1" x14ac:dyDescent="0.25">
      <c r="A21" s="36" t="s">
        <v>13</v>
      </c>
      <c r="B21" s="4"/>
      <c r="C21" s="37"/>
    </row>
    <row r="22" spans="1:3" hidden="1" x14ac:dyDescent="0.25">
      <c r="A22" s="36" t="s">
        <v>14</v>
      </c>
      <c r="B22" s="4"/>
      <c r="C22" s="37"/>
    </row>
    <row r="23" spans="1:3" hidden="1" x14ac:dyDescent="0.25">
      <c r="A23" s="36" t="s">
        <v>15</v>
      </c>
      <c r="B23" s="4"/>
      <c r="C23" s="37"/>
    </row>
    <row r="24" spans="1:3" hidden="1" x14ac:dyDescent="0.25">
      <c r="A24" s="36" t="s">
        <v>16</v>
      </c>
      <c r="B24" s="4"/>
      <c r="C24" s="37"/>
    </row>
    <row r="25" spans="1:3" hidden="1" x14ac:dyDescent="0.25">
      <c r="A25" s="36" t="s">
        <v>17</v>
      </c>
      <c r="B25" s="4"/>
      <c r="C25" s="37"/>
    </row>
    <row r="26" spans="1:3" hidden="1" x14ac:dyDescent="0.25">
      <c r="A26" s="36" t="s">
        <v>18</v>
      </c>
      <c r="B26" s="4"/>
      <c r="C26" s="37"/>
    </row>
    <row r="27" spans="1:3" hidden="1" x14ac:dyDescent="0.25">
      <c r="A27" s="36" t="s">
        <v>19</v>
      </c>
      <c r="B27" s="4"/>
      <c r="C27" s="37"/>
    </row>
    <row r="28" spans="1:3" hidden="1" x14ac:dyDescent="0.25">
      <c r="A28" s="36" t="s">
        <v>53</v>
      </c>
      <c r="B28" s="4"/>
      <c r="C28" s="37"/>
    </row>
    <row r="29" spans="1:3" hidden="1" x14ac:dyDescent="0.25">
      <c r="A29" s="36" t="s">
        <v>20</v>
      </c>
      <c r="B29" s="4"/>
      <c r="C29" s="37"/>
    </row>
    <row r="30" spans="1:3" hidden="1" x14ac:dyDescent="0.25">
      <c r="A30" s="36" t="s">
        <v>21</v>
      </c>
      <c r="B30" s="4"/>
      <c r="C30" s="37"/>
    </row>
    <row r="31" spans="1:3" hidden="1" x14ac:dyDescent="0.25">
      <c r="A31" s="36" t="s">
        <v>22</v>
      </c>
      <c r="B31" s="4"/>
      <c r="C31" s="37"/>
    </row>
    <row r="32" spans="1:3" hidden="1" x14ac:dyDescent="0.25">
      <c r="A32" s="36" t="s">
        <v>23</v>
      </c>
      <c r="B32" s="4"/>
      <c r="C32" s="37"/>
    </row>
    <row r="33" spans="1:3" hidden="1" x14ac:dyDescent="0.25">
      <c r="A33" s="36" t="s">
        <v>24</v>
      </c>
      <c r="B33" s="4"/>
      <c r="C33" s="37"/>
    </row>
    <row r="34" spans="1:3" hidden="1" x14ac:dyDescent="0.25">
      <c r="A34" s="36" t="s">
        <v>25</v>
      </c>
      <c r="B34" s="4"/>
      <c r="C34" s="37"/>
    </row>
    <row r="35" spans="1:3" hidden="1" x14ac:dyDescent="0.25">
      <c r="A35" s="36" t="s">
        <v>51</v>
      </c>
      <c r="B35" s="4"/>
      <c r="C35" s="37"/>
    </row>
    <row r="36" spans="1:3" hidden="1" x14ac:dyDescent="0.25">
      <c r="A36" s="36" t="s">
        <v>52</v>
      </c>
      <c r="B36" s="4"/>
      <c r="C36" s="37"/>
    </row>
    <row r="37" spans="1:3" hidden="1" x14ac:dyDescent="0.25">
      <c r="A37" s="36" t="s">
        <v>26</v>
      </c>
      <c r="B37" s="4"/>
      <c r="C37" s="37"/>
    </row>
    <row r="38" spans="1:3" hidden="1" x14ac:dyDescent="0.25">
      <c r="A38" s="36" t="s">
        <v>27</v>
      </c>
      <c r="B38" s="4"/>
      <c r="C38" s="37"/>
    </row>
    <row r="39" spans="1:3" hidden="1" x14ac:dyDescent="0.25">
      <c r="A39" s="36" t="s">
        <v>28</v>
      </c>
      <c r="B39" s="4"/>
      <c r="C39" s="37"/>
    </row>
    <row r="40" spans="1:3" hidden="1" x14ac:dyDescent="0.25">
      <c r="A40" s="36" t="s">
        <v>29</v>
      </c>
      <c r="B40" s="4"/>
      <c r="C40" s="37"/>
    </row>
    <row r="41" spans="1:3" hidden="1" x14ac:dyDescent="0.25">
      <c r="A41" s="36" t="s">
        <v>30</v>
      </c>
      <c r="B41" s="4"/>
      <c r="C41" s="37"/>
    </row>
    <row r="42" spans="1:3" ht="30" hidden="1" x14ac:dyDescent="0.25">
      <c r="A42" s="36" t="s">
        <v>54</v>
      </c>
      <c r="B42" s="4"/>
      <c r="C42" s="37"/>
    </row>
    <row r="43" spans="1:3" hidden="1" x14ac:dyDescent="0.25">
      <c r="A43" s="36" t="s">
        <v>31</v>
      </c>
      <c r="B43" s="4"/>
      <c r="C43" s="37"/>
    </row>
    <row r="44" spans="1:3" hidden="1" x14ac:dyDescent="0.25">
      <c r="A44" s="36" t="s">
        <v>32</v>
      </c>
      <c r="B44" s="4"/>
      <c r="C44" s="37"/>
    </row>
    <row r="45" spans="1:3" hidden="1" x14ac:dyDescent="0.25">
      <c r="A45" s="36" t="s">
        <v>33</v>
      </c>
      <c r="B45" s="4"/>
      <c r="C45" s="37"/>
    </row>
    <row r="46" spans="1:3" ht="30" hidden="1" x14ac:dyDescent="0.25">
      <c r="A46" s="36" t="s">
        <v>34</v>
      </c>
      <c r="B46" s="4"/>
      <c r="C46" s="37"/>
    </row>
    <row r="47" spans="1:3" hidden="1" x14ac:dyDescent="0.25">
      <c r="A47" s="36" t="s">
        <v>55</v>
      </c>
      <c r="B47" s="4"/>
      <c r="C47" s="37"/>
    </row>
    <row r="48" spans="1:3" hidden="1" x14ac:dyDescent="0.25">
      <c r="A48" s="36" t="s">
        <v>35</v>
      </c>
      <c r="B48" s="4"/>
      <c r="C48" s="37"/>
    </row>
    <row r="49" spans="1:3" hidden="1" x14ac:dyDescent="0.25">
      <c r="A49" s="38" t="s">
        <v>36</v>
      </c>
      <c r="B49" s="7">
        <f>SUM(B13:B48)</f>
        <v>0</v>
      </c>
      <c r="C49" s="39">
        <f>SUM(C13:C48)</f>
        <v>0</v>
      </c>
    </row>
    <row r="50" spans="1:3" x14ac:dyDescent="0.25">
      <c r="A50" s="99" t="s">
        <v>66</v>
      </c>
      <c r="B50" s="99"/>
      <c r="C50" s="99"/>
    </row>
    <row r="51" spans="1:3" x14ac:dyDescent="0.25">
      <c r="A51" s="99" t="s">
        <v>95</v>
      </c>
      <c r="B51" s="99"/>
      <c r="C51" s="99"/>
    </row>
    <row r="52" spans="1:3" x14ac:dyDescent="0.25">
      <c r="A52" s="61" t="s">
        <v>27</v>
      </c>
      <c r="B52" s="57">
        <v>5804</v>
      </c>
      <c r="C52" s="58">
        <v>1340</v>
      </c>
    </row>
    <row r="53" spans="1:3" hidden="1" x14ac:dyDescent="0.25">
      <c r="A53" s="61" t="s">
        <v>14</v>
      </c>
      <c r="B53" s="57">
        <v>0</v>
      </c>
      <c r="C53" s="58">
        <v>0</v>
      </c>
    </row>
    <row r="54" spans="1:3" x14ac:dyDescent="0.25">
      <c r="A54" s="61" t="s">
        <v>9</v>
      </c>
      <c r="B54" s="57">
        <v>4</v>
      </c>
      <c r="C54" s="58">
        <v>1</v>
      </c>
    </row>
    <row r="55" spans="1:3" hidden="1" x14ac:dyDescent="0.25">
      <c r="A55" s="61" t="s">
        <v>13</v>
      </c>
      <c r="B55" s="57">
        <v>0</v>
      </c>
      <c r="C55" s="58">
        <v>0</v>
      </c>
    </row>
    <row r="56" spans="1:3" hidden="1" x14ac:dyDescent="0.25">
      <c r="A56" s="61" t="s">
        <v>56</v>
      </c>
      <c r="B56" s="57">
        <v>0</v>
      </c>
      <c r="C56" s="58">
        <v>0</v>
      </c>
    </row>
    <row r="57" spans="1:3" hidden="1" x14ac:dyDescent="0.25">
      <c r="A57" s="61" t="s">
        <v>41</v>
      </c>
      <c r="B57" s="57">
        <v>0</v>
      </c>
      <c r="C57" s="58">
        <v>0</v>
      </c>
    </row>
    <row r="58" spans="1:3" x14ac:dyDescent="0.25">
      <c r="A58" s="61" t="s">
        <v>32</v>
      </c>
      <c r="B58" s="57">
        <v>409</v>
      </c>
      <c r="C58" s="58">
        <v>196</v>
      </c>
    </row>
    <row r="59" spans="1:3" x14ac:dyDescent="0.25">
      <c r="A59" s="61" t="s">
        <v>7</v>
      </c>
      <c r="B59" s="57">
        <v>459</v>
      </c>
      <c r="C59" s="58">
        <v>146</v>
      </c>
    </row>
    <row r="60" spans="1:3" hidden="1" x14ac:dyDescent="0.25">
      <c r="A60" s="61" t="s">
        <v>24</v>
      </c>
      <c r="B60" s="57">
        <v>0</v>
      </c>
      <c r="C60" s="58">
        <v>0</v>
      </c>
    </row>
    <row r="61" spans="1:3" hidden="1" x14ac:dyDescent="0.25">
      <c r="A61" s="61" t="s">
        <v>35</v>
      </c>
      <c r="B61" s="57">
        <v>0</v>
      </c>
      <c r="C61" s="58">
        <v>0</v>
      </c>
    </row>
    <row r="62" spans="1:3" x14ac:dyDescent="0.25">
      <c r="A62" s="61" t="s">
        <v>30</v>
      </c>
      <c r="B62" s="57">
        <v>2362</v>
      </c>
      <c r="C62" s="58">
        <v>895</v>
      </c>
    </row>
    <row r="63" spans="1:3" hidden="1" x14ac:dyDescent="0.25">
      <c r="A63" s="61" t="s">
        <v>20</v>
      </c>
      <c r="B63" s="57">
        <v>0</v>
      </c>
      <c r="C63" s="58">
        <v>0</v>
      </c>
    </row>
    <row r="64" spans="1:3" hidden="1" x14ac:dyDescent="0.25">
      <c r="A64" s="61" t="s">
        <v>17</v>
      </c>
      <c r="B64" s="57">
        <v>0</v>
      </c>
      <c r="C64" s="58">
        <v>0</v>
      </c>
    </row>
    <row r="65" spans="1:4" hidden="1" x14ac:dyDescent="0.25">
      <c r="A65" s="61" t="s">
        <v>12</v>
      </c>
      <c r="B65" s="57">
        <v>0</v>
      </c>
      <c r="C65" s="58">
        <v>0</v>
      </c>
    </row>
    <row r="66" spans="1:4" x14ac:dyDescent="0.25">
      <c r="A66" s="61" t="s">
        <v>40</v>
      </c>
      <c r="B66" s="57">
        <v>494</v>
      </c>
      <c r="C66" s="58">
        <v>139</v>
      </c>
    </row>
    <row r="67" spans="1:4" x14ac:dyDescent="0.25">
      <c r="A67" s="61" t="s">
        <v>28</v>
      </c>
      <c r="B67" s="57">
        <v>436</v>
      </c>
      <c r="C67" s="58">
        <v>116</v>
      </c>
    </row>
    <row r="68" spans="1:4" x14ac:dyDescent="0.25">
      <c r="A68" s="61" t="s">
        <v>29</v>
      </c>
      <c r="B68" s="57">
        <v>2857</v>
      </c>
      <c r="C68" s="58">
        <v>649</v>
      </c>
    </row>
    <row r="69" spans="1:4" x14ac:dyDescent="0.25">
      <c r="A69" s="61" t="s">
        <v>15</v>
      </c>
      <c r="B69" s="57">
        <v>6050</v>
      </c>
      <c r="C69" s="58">
        <v>5137</v>
      </c>
    </row>
    <row r="70" spans="1:4" hidden="1" x14ac:dyDescent="0.25">
      <c r="A70" s="61" t="s">
        <v>10</v>
      </c>
      <c r="B70" s="57">
        <v>0</v>
      </c>
      <c r="C70" s="58">
        <v>0</v>
      </c>
    </row>
    <row r="71" spans="1:4" hidden="1" x14ac:dyDescent="0.25">
      <c r="A71" s="61" t="s">
        <v>8</v>
      </c>
      <c r="B71" s="57">
        <v>0</v>
      </c>
      <c r="C71" s="58">
        <v>0</v>
      </c>
    </row>
    <row r="72" spans="1:4" hidden="1" x14ac:dyDescent="0.25">
      <c r="A72" s="61" t="s">
        <v>47</v>
      </c>
      <c r="B72" s="57">
        <v>0</v>
      </c>
      <c r="C72" s="58">
        <v>0</v>
      </c>
    </row>
    <row r="73" spans="1:4" x14ac:dyDescent="0.25">
      <c r="A73" s="61" t="s">
        <v>16</v>
      </c>
      <c r="B73" s="57">
        <f>30619-B81</f>
        <v>29659</v>
      </c>
      <c r="C73" s="58">
        <f>12573-C81</f>
        <v>12178.8</v>
      </c>
      <c r="D73" s="1">
        <f>C73/B73</f>
        <v>0.41062746552479851</v>
      </c>
    </row>
    <row r="74" spans="1:4" hidden="1" x14ac:dyDescent="0.25">
      <c r="A74" s="61" t="s">
        <v>55</v>
      </c>
      <c r="B74" s="57">
        <v>0</v>
      </c>
      <c r="C74" s="58">
        <v>0</v>
      </c>
    </row>
    <row r="75" spans="1:4" hidden="1" x14ac:dyDescent="0.25">
      <c r="A75" s="61" t="s">
        <v>23</v>
      </c>
      <c r="B75" s="57">
        <v>0</v>
      </c>
      <c r="C75" s="58">
        <v>0</v>
      </c>
    </row>
    <row r="76" spans="1:4" x14ac:dyDescent="0.25">
      <c r="A76" s="61" t="s">
        <v>39</v>
      </c>
      <c r="B76" s="57">
        <v>584</v>
      </c>
      <c r="C76" s="58">
        <v>199</v>
      </c>
    </row>
    <row r="77" spans="1:4" hidden="1" x14ac:dyDescent="0.25">
      <c r="A77" s="61" t="s">
        <v>38</v>
      </c>
      <c r="B77" s="57">
        <v>0</v>
      </c>
      <c r="C77" s="58">
        <v>0</v>
      </c>
    </row>
    <row r="78" spans="1:4" x14ac:dyDescent="0.25">
      <c r="A78" s="61" t="s">
        <v>37</v>
      </c>
      <c r="B78" s="57">
        <v>2793</v>
      </c>
      <c r="C78" s="58">
        <v>957</v>
      </c>
    </row>
    <row r="79" spans="1:4" hidden="1" x14ac:dyDescent="0.25">
      <c r="A79" s="61" t="s">
        <v>21</v>
      </c>
      <c r="B79" s="57">
        <v>0</v>
      </c>
      <c r="C79" s="58">
        <v>0</v>
      </c>
    </row>
    <row r="80" spans="1:4" x14ac:dyDescent="0.25">
      <c r="A80" s="61" t="s">
        <v>57</v>
      </c>
      <c r="B80" s="57">
        <v>1145</v>
      </c>
      <c r="C80" s="58">
        <v>342</v>
      </c>
    </row>
    <row r="81" spans="1:3" x14ac:dyDescent="0.25">
      <c r="A81" s="61" t="s">
        <v>11</v>
      </c>
      <c r="B81" s="57">
        <v>960</v>
      </c>
      <c r="C81" s="58">
        <v>394.2</v>
      </c>
    </row>
    <row r="82" spans="1:3" hidden="1" x14ac:dyDescent="0.25">
      <c r="A82" s="62" t="s">
        <v>58</v>
      </c>
      <c r="B82" s="57">
        <v>0</v>
      </c>
      <c r="C82" s="58"/>
    </row>
    <row r="83" spans="1:3" hidden="1" x14ac:dyDescent="0.25">
      <c r="A83" s="62" t="s">
        <v>90</v>
      </c>
      <c r="B83" s="57">
        <v>0</v>
      </c>
      <c r="C83" s="58"/>
    </row>
    <row r="84" spans="1:3" hidden="1" x14ac:dyDescent="0.25">
      <c r="A84" s="62" t="s">
        <v>42</v>
      </c>
      <c r="B84" s="57">
        <v>0</v>
      </c>
      <c r="C84" s="58"/>
    </row>
    <row r="85" spans="1:3" x14ac:dyDescent="0.25">
      <c r="A85" s="62" t="s">
        <v>44</v>
      </c>
      <c r="B85" s="63">
        <v>4</v>
      </c>
      <c r="C85" s="64">
        <v>1.7</v>
      </c>
    </row>
    <row r="86" spans="1:3" hidden="1" x14ac:dyDescent="0.25">
      <c r="A86" s="62" t="s">
        <v>43</v>
      </c>
      <c r="B86" s="57">
        <v>0</v>
      </c>
      <c r="C86" s="58"/>
    </row>
    <row r="87" spans="1:3" hidden="1" x14ac:dyDescent="0.25">
      <c r="A87" s="62" t="s">
        <v>60</v>
      </c>
      <c r="B87" s="57">
        <v>0</v>
      </c>
      <c r="C87" s="58"/>
    </row>
    <row r="88" spans="1:3" s="3" customFormat="1" hidden="1" x14ac:dyDescent="0.25">
      <c r="A88" s="62" t="s">
        <v>61</v>
      </c>
      <c r="B88" s="57">
        <v>0</v>
      </c>
      <c r="C88" s="58"/>
    </row>
    <row r="89" spans="1:3" s="3" customFormat="1" x14ac:dyDescent="0.25">
      <c r="A89" s="59" t="s">
        <v>45</v>
      </c>
      <c r="B89" s="60">
        <f>SUM(B52:B81)</f>
        <v>54016</v>
      </c>
      <c r="C89" s="54">
        <f t="shared" ref="C89" si="0">SUM(C52:C81)</f>
        <v>22690</v>
      </c>
    </row>
    <row r="90" spans="1:3" x14ac:dyDescent="0.25">
      <c r="A90" s="65" t="s">
        <v>46</v>
      </c>
      <c r="B90" s="63">
        <f>SUM(B82:B88)</f>
        <v>4</v>
      </c>
      <c r="C90" s="64">
        <f t="shared" ref="C90" si="1">SUM(C82:C88)</f>
        <v>1.7</v>
      </c>
    </row>
    <row r="91" spans="1:3" x14ac:dyDescent="0.25">
      <c r="A91" s="59" t="s">
        <v>36</v>
      </c>
      <c r="B91" s="60">
        <f>B89+B90</f>
        <v>54020</v>
      </c>
      <c r="C91" s="54">
        <f t="shared" ref="C91" si="2">C89+C90</f>
        <v>22691.7</v>
      </c>
    </row>
    <row r="92" spans="1:3" x14ac:dyDescent="0.25">
      <c r="A92" s="111" t="s">
        <v>64</v>
      </c>
      <c r="B92" s="111"/>
      <c r="C92" s="111"/>
    </row>
    <row r="93" spans="1:3" hidden="1" x14ac:dyDescent="0.25">
      <c r="A93" s="61" t="s">
        <v>27</v>
      </c>
      <c r="B93" s="57">
        <v>0</v>
      </c>
      <c r="C93" s="58">
        <v>0</v>
      </c>
    </row>
    <row r="94" spans="1:3" hidden="1" x14ac:dyDescent="0.25">
      <c r="A94" s="61" t="s">
        <v>14</v>
      </c>
      <c r="B94" s="57">
        <v>0</v>
      </c>
      <c r="C94" s="58">
        <v>0</v>
      </c>
    </row>
    <row r="95" spans="1:3" hidden="1" x14ac:dyDescent="0.25">
      <c r="A95" s="61" t="s">
        <v>9</v>
      </c>
      <c r="B95" s="57">
        <v>0</v>
      </c>
      <c r="C95" s="58">
        <v>0</v>
      </c>
    </row>
    <row r="96" spans="1:3" hidden="1" x14ac:dyDescent="0.25">
      <c r="A96" s="61" t="s">
        <v>13</v>
      </c>
      <c r="B96" s="57">
        <v>0</v>
      </c>
      <c r="C96" s="58">
        <v>0</v>
      </c>
    </row>
    <row r="97" spans="1:3" hidden="1" x14ac:dyDescent="0.25">
      <c r="A97" s="61" t="s">
        <v>56</v>
      </c>
      <c r="B97" s="57">
        <v>0</v>
      </c>
      <c r="C97" s="58">
        <v>0</v>
      </c>
    </row>
    <row r="98" spans="1:3" hidden="1" x14ac:dyDescent="0.25">
      <c r="A98" s="61" t="s">
        <v>41</v>
      </c>
      <c r="B98" s="57">
        <v>0</v>
      </c>
      <c r="C98" s="58">
        <v>0</v>
      </c>
    </row>
    <row r="99" spans="1:3" hidden="1" x14ac:dyDescent="0.25">
      <c r="A99" s="61" t="s">
        <v>32</v>
      </c>
      <c r="B99" s="57">
        <v>0</v>
      </c>
      <c r="C99" s="58">
        <v>0</v>
      </c>
    </row>
    <row r="100" spans="1:3" hidden="1" x14ac:dyDescent="0.25">
      <c r="A100" s="61" t="s">
        <v>7</v>
      </c>
      <c r="B100" s="57">
        <v>0</v>
      </c>
      <c r="C100" s="58">
        <v>0</v>
      </c>
    </row>
    <row r="101" spans="1:3" hidden="1" x14ac:dyDescent="0.25">
      <c r="A101" s="61" t="s">
        <v>24</v>
      </c>
      <c r="B101" s="66">
        <v>0</v>
      </c>
      <c r="C101" s="66">
        <v>0</v>
      </c>
    </row>
    <row r="102" spans="1:3" hidden="1" x14ac:dyDescent="0.25">
      <c r="A102" s="61" t="s">
        <v>35</v>
      </c>
      <c r="B102" s="57">
        <v>0</v>
      </c>
      <c r="C102" s="58">
        <v>0</v>
      </c>
    </row>
    <row r="103" spans="1:3" hidden="1" x14ac:dyDescent="0.25">
      <c r="A103" s="61" t="s">
        <v>30</v>
      </c>
      <c r="B103" s="57">
        <v>0</v>
      </c>
      <c r="C103" s="58">
        <v>0</v>
      </c>
    </row>
    <row r="104" spans="1:3" hidden="1" x14ac:dyDescent="0.25">
      <c r="A104" s="61" t="s">
        <v>20</v>
      </c>
      <c r="B104" s="57">
        <v>0</v>
      </c>
      <c r="C104" s="58">
        <v>0</v>
      </c>
    </row>
    <row r="105" spans="1:3" hidden="1" x14ac:dyDescent="0.25">
      <c r="A105" s="61" t="s">
        <v>17</v>
      </c>
      <c r="B105" s="57">
        <v>0</v>
      </c>
      <c r="C105" s="58">
        <v>0</v>
      </c>
    </row>
    <row r="106" spans="1:3" hidden="1" x14ac:dyDescent="0.25">
      <c r="A106" s="61" t="s">
        <v>12</v>
      </c>
      <c r="B106" s="57">
        <v>0</v>
      </c>
      <c r="C106" s="58">
        <v>0</v>
      </c>
    </row>
    <row r="107" spans="1:3" hidden="1" x14ac:dyDescent="0.25">
      <c r="A107" s="61" t="s">
        <v>40</v>
      </c>
      <c r="B107" s="57">
        <v>0</v>
      </c>
      <c r="C107" s="58">
        <v>0</v>
      </c>
    </row>
    <row r="108" spans="1:3" hidden="1" x14ac:dyDescent="0.25">
      <c r="A108" s="61" t="s">
        <v>28</v>
      </c>
      <c r="B108" s="57">
        <v>0</v>
      </c>
      <c r="C108" s="58">
        <v>0</v>
      </c>
    </row>
    <row r="109" spans="1:3" hidden="1" x14ac:dyDescent="0.25">
      <c r="A109" s="61" t="s">
        <v>29</v>
      </c>
      <c r="B109" s="57">
        <v>0</v>
      </c>
      <c r="C109" s="58">
        <v>0</v>
      </c>
    </row>
    <row r="110" spans="1:3" hidden="1" x14ac:dyDescent="0.25">
      <c r="A110" s="61" t="s">
        <v>15</v>
      </c>
      <c r="B110" s="57">
        <v>0</v>
      </c>
      <c r="C110" s="58">
        <v>0</v>
      </c>
    </row>
    <row r="111" spans="1:3" hidden="1" x14ac:dyDescent="0.25">
      <c r="A111" s="61" t="s">
        <v>10</v>
      </c>
      <c r="B111" s="57">
        <v>0</v>
      </c>
      <c r="C111" s="58">
        <v>0</v>
      </c>
    </row>
    <row r="112" spans="1:3" hidden="1" x14ac:dyDescent="0.25">
      <c r="A112" s="61" t="s">
        <v>8</v>
      </c>
      <c r="B112" s="57">
        <v>0</v>
      </c>
      <c r="C112" s="58">
        <v>0</v>
      </c>
    </row>
    <row r="113" spans="1:3" hidden="1" x14ac:dyDescent="0.25">
      <c r="A113" s="61" t="s">
        <v>47</v>
      </c>
      <c r="B113" s="57">
        <v>0</v>
      </c>
      <c r="C113" s="58">
        <v>0</v>
      </c>
    </row>
    <row r="114" spans="1:3" x14ac:dyDescent="0.25">
      <c r="A114" s="61" t="s">
        <v>16</v>
      </c>
      <c r="B114" s="57">
        <v>9648</v>
      </c>
      <c r="C114" s="58">
        <v>5297.2</v>
      </c>
    </row>
    <row r="115" spans="1:3" hidden="1" x14ac:dyDescent="0.25">
      <c r="A115" s="61" t="s">
        <v>55</v>
      </c>
      <c r="B115" s="57">
        <v>0</v>
      </c>
      <c r="C115" s="58">
        <v>0</v>
      </c>
    </row>
    <row r="116" spans="1:3" hidden="1" x14ac:dyDescent="0.25">
      <c r="A116" s="61" t="s">
        <v>23</v>
      </c>
      <c r="B116" s="57">
        <v>0</v>
      </c>
      <c r="C116" s="58">
        <v>0</v>
      </c>
    </row>
    <row r="117" spans="1:3" hidden="1" x14ac:dyDescent="0.25">
      <c r="A117" s="61" t="s">
        <v>39</v>
      </c>
      <c r="B117" s="57">
        <v>0</v>
      </c>
      <c r="C117" s="58">
        <v>0</v>
      </c>
    </row>
    <row r="118" spans="1:3" hidden="1" x14ac:dyDescent="0.25">
      <c r="A118" s="61" t="s">
        <v>38</v>
      </c>
      <c r="B118" s="57">
        <v>0</v>
      </c>
      <c r="C118" s="58">
        <v>0</v>
      </c>
    </row>
    <row r="119" spans="1:3" hidden="1" x14ac:dyDescent="0.25">
      <c r="A119" s="61" t="s">
        <v>37</v>
      </c>
      <c r="B119" s="57">
        <v>0</v>
      </c>
      <c r="C119" s="58">
        <v>0</v>
      </c>
    </row>
    <row r="120" spans="1:3" hidden="1" x14ac:dyDescent="0.25">
      <c r="A120" s="61" t="s">
        <v>21</v>
      </c>
      <c r="B120" s="57">
        <v>0</v>
      </c>
      <c r="C120" s="58">
        <v>0</v>
      </c>
    </row>
    <row r="121" spans="1:3" hidden="1" x14ac:dyDescent="0.25">
      <c r="A121" s="61" t="s">
        <v>57</v>
      </c>
      <c r="B121" s="57">
        <v>0</v>
      </c>
      <c r="C121" s="58">
        <v>0</v>
      </c>
    </row>
    <row r="122" spans="1:3" hidden="1" x14ac:dyDescent="0.25">
      <c r="A122" s="61" t="s">
        <v>11</v>
      </c>
      <c r="B122" s="57">
        <v>0</v>
      </c>
      <c r="C122" s="58">
        <v>0</v>
      </c>
    </row>
    <row r="123" spans="1:3" x14ac:dyDescent="0.25">
      <c r="A123" s="59" t="s">
        <v>36</v>
      </c>
      <c r="B123" s="60">
        <f>SUM(B93:B122)</f>
        <v>9648</v>
      </c>
      <c r="C123" s="54">
        <f t="shared" ref="C123" si="3">SUM(C93:C122)</f>
        <v>5297.2</v>
      </c>
    </row>
    <row r="124" spans="1:3" x14ac:dyDescent="0.25">
      <c r="A124" s="111" t="s">
        <v>65</v>
      </c>
      <c r="B124" s="111"/>
      <c r="C124" s="111"/>
    </row>
    <row r="125" spans="1:3" x14ac:dyDescent="0.25">
      <c r="A125" s="61" t="s">
        <v>27</v>
      </c>
      <c r="B125" s="57">
        <v>2340</v>
      </c>
      <c r="C125" s="58">
        <v>3716</v>
      </c>
    </row>
    <row r="126" spans="1:3" hidden="1" x14ac:dyDescent="0.25">
      <c r="A126" s="61" t="s">
        <v>14</v>
      </c>
      <c r="B126" s="57">
        <v>0</v>
      </c>
      <c r="C126" s="58">
        <v>0</v>
      </c>
    </row>
    <row r="127" spans="1:3" hidden="1" x14ac:dyDescent="0.25">
      <c r="A127" s="61" t="s">
        <v>9</v>
      </c>
      <c r="B127" s="57"/>
      <c r="C127" s="58"/>
    </row>
    <row r="128" spans="1:3" hidden="1" x14ac:dyDescent="0.25">
      <c r="A128" s="61" t="s">
        <v>13</v>
      </c>
      <c r="B128" s="57">
        <v>0</v>
      </c>
      <c r="C128" s="58">
        <v>0</v>
      </c>
    </row>
    <row r="129" spans="1:3" hidden="1" x14ac:dyDescent="0.25">
      <c r="A129" s="61" t="s">
        <v>56</v>
      </c>
      <c r="B129" s="57">
        <v>0</v>
      </c>
      <c r="C129" s="58">
        <v>0</v>
      </c>
    </row>
    <row r="130" spans="1:3" hidden="1" x14ac:dyDescent="0.25">
      <c r="A130" s="61" t="s">
        <v>41</v>
      </c>
      <c r="B130" s="57">
        <v>0</v>
      </c>
      <c r="C130" s="58">
        <v>0</v>
      </c>
    </row>
    <row r="131" spans="1:3" x14ac:dyDescent="0.25">
      <c r="A131" s="61" t="s">
        <v>32</v>
      </c>
      <c r="B131" s="57">
        <v>10</v>
      </c>
      <c r="C131" s="58">
        <v>11</v>
      </c>
    </row>
    <row r="132" spans="1:3" x14ac:dyDescent="0.25">
      <c r="A132" s="61" t="s">
        <v>7</v>
      </c>
      <c r="B132" s="57">
        <v>1495</v>
      </c>
      <c r="C132" s="58">
        <v>1241</v>
      </c>
    </row>
    <row r="133" spans="1:3" hidden="1" x14ac:dyDescent="0.25">
      <c r="A133" s="61" t="s">
        <v>24</v>
      </c>
      <c r="B133" s="57">
        <v>0</v>
      </c>
      <c r="C133" s="58">
        <v>0</v>
      </c>
    </row>
    <row r="134" spans="1:3" hidden="1" x14ac:dyDescent="0.25">
      <c r="A134" s="61" t="s">
        <v>35</v>
      </c>
      <c r="B134" s="57">
        <v>0</v>
      </c>
      <c r="C134" s="58">
        <v>0</v>
      </c>
    </row>
    <row r="135" spans="1:3" x14ac:dyDescent="0.25">
      <c r="A135" s="61" t="s">
        <v>30</v>
      </c>
      <c r="B135" s="57">
        <v>1947</v>
      </c>
      <c r="C135" s="58">
        <v>2035</v>
      </c>
    </row>
    <row r="136" spans="1:3" hidden="1" x14ac:dyDescent="0.25">
      <c r="A136" s="61" t="s">
        <v>20</v>
      </c>
      <c r="B136" s="57">
        <v>0</v>
      </c>
      <c r="C136" s="58">
        <v>0</v>
      </c>
    </row>
    <row r="137" spans="1:3" hidden="1" x14ac:dyDescent="0.25">
      <c r="A137" s="61" t="s">
        <v>17</v>
      </c>
      <c r="B137" s="57">
        <v>0</v>
      </c>
      <c r="C137" s="58">
        <v>0</v>
      </c>
    </row>
    <row r="138" spans="1:3" hidden="1" x14ac:dyDescent="0.25">
      <c r="A138" s="61" t="s">
        <v>12</v>
      </c>
      <c r="B138" s="57">
        <v>0</v>
      </c>
      <c r="C138" s="58">
        <v>0</v>
      </c>
    </row>
    <row r="139" spans="1:3" x14ac:dyDescent="0.25">
      <c r="A139" s="61" t="s">
        <v>40</v>
      </c>
      <c r="B139" s="57">
        <v>87</v>
      </c>
      <c r="C139" s="58">
        <v>64</v>
      </c>
    </row>
    <row r="140" spans="1:3" x14ac:dyDescent="0.25">
      <c r="A140" s="61" t="s">
        <v>28</v>
      </c>
      <c r="B140" s="57">
        <v>284</v>
      </c>
      <c r="C140" s="58">
        <v>291</v>
      </c>
    </row>
    <row r="141" spans="1:3" x14ac:dyDescent="0.25">
      <c r="A141" s="61" t="s">
        <v>29</v>
      </c>
      <c r="B141" s="57">
        <v>758</v>
      </c>
      <c r="C141" s="58">
        <v>613</v>
      </c>
    </row>
    <row r="142" spans="1:3" x14ac:dyDescent="0.25">
      <c r="A142" s="61" t="s">
        <v>15</v>
      </c>
      <c r="B142" s="57">
        <v>1238</v>
      </c>
      <c r="C142" s="58">
        <v>1587</v>
      </c>
    </row>
    <row r="143" spans="1:3" hidden="1" x14ac:dyDescent="0.25">
      <c r="A143" s="61" t="s">
        <v>10</v>
      </c>
      <c r="B143" s="57">
        <v>0</v>
      </c>
      <c r="C143" s="58">
        <v>0</v>
      </c>
    </row>
    <row r="144" spans="1:3" hidden="1" x14ac:dyDescent="0.25">
      <c r="A144" s="61" t="s">
        <v>8</v>
      </c>
      <c r="B144" s="57">
        <v>0</v>
      </c>
      <c r="C144" s="58">
        <v>0</v>
      </c>
    </row>
    <row r="145" spans="1:3" hidden="1" x14ac:dyDescent="0.25">
      <c r="A145" s="61" t="s">
        <v>47</v>
      </c>
      <c r="B145" s="57">
        <v>0</v>
      </c>
      <c r="C145" s="58">
        <v>0</v>
      </c>
    </row>
    <row r="146" spans="1:3" x14ac:dyDescent="0.25">
      <c r="A146" s="61" t="s">
        <v>16</v>
      </c>
      <c r="B146" s="57">
        <f>9575-B154</f>
        <v>8995</v>
      </c>
      <c r="C146" s="58">
        <f>7942.6-C154</f>
        <v>7461.5</v>
      </c>
    </row>
    <row r="147" spans="1:3" hidden="1" x14ac:dyDescent="0.25">
      <c r="A147" s="61" t="s">
        <v>55</v>
      </c>
      <c r="B147" s="57">
        <v>0</v>
      </c>
      <c r="C147" s="58">
        <v>0</v>
      </c>
    </row>
    <row r="148" spans="1:3" hidden="1" x14ac:dyDescent="0.25">
      <c r="A148" s="61" t="s">
        <v>23</v>
      </c>
      <c r="B148" s="57">
        <v>0</v>
      </c>
      <c r="C148" s="58">
        <v>0</v>
      </c>
    </row>
    <row r="149" spans="1:3" x14ac:dyDescent="0.25">
      <c r="A149" s="61" t="s">
        <v>39</v>
      </c>
      <c r="B149" s="57">
        <v>910</v>
      </c>
      <c r="C149" s="58">
        <v>876</v>
      </c>
    </row>
    <row r="150" spans="1:3" hidden="1" x14ac:dyDescent="0.25">
      <c r="A150" s="61" t="s">
        <v>38</v>
      </c>
      <c r="B150" s="57">
        <v>0</v>
      </c>
      <c r="C150" s="58">
        <v>0</v>
      </c>
    </row>
    <row r="151" spans="1:3" x14ac:dyDescent="0.25">
      <c r="A151" s="61" t="s">
        <v>37</v>
      </c>
      <c r="B151" s="57">
        <v>1644</v>
      </c>
      <c r="C151" s="58">
        <v>1583</v>
      </c>
    </row>
    <row r="152" spans="1:3" hidden="1" x14ac:dyDescent="0.25">
      <c r="A152" s="61" t="s">
        <v>21</v>
      </c>
      <c r="B152" s="57">
        <v>0</v>
      </c>
      <c r="C152" s="58">
        <v>0</v>
      </c>
    </row>
    <row r="153" spans="1:3" ht="13.5" customHeight="1" x14ac:dyDescent="0.25">
      <c r="A153" s="61" t="s">
        <v>57</v>
      </c>
      <c r="B153" s="57">
        <v>4638</v>
      </c>
      <c r="C153" s="58">
        <v>9667</v>
      </c>
    </row>
    <row r="154" spans="1:3" x14ac:dyDescent="0.25">
      <c r="A154" s="61" t="s">
        <v>11</v>
      </c>
      <c r="B154" s="57">
        <v>580</v>
      </c>
      <c r="C154" s="58">
        <v>481.1</v>
      </c>
    </row>
    <row r="155" spans="1:3" hidden="1" x14ac:dyDescent="0.25">
      <c r="A155" s="62" t="s">
        <v>58</v>
      </c>
      <c r="B155" s="57">
        <v>0</v>
      </c>
      <c r="C155" s="58"/>
    </row>
    <row r="156" spans="1:3" hidden="1" x14ac:dyDescent="0.25">
      <c r="A156" s="62" t="s">
        <v>59</v>
      </c>
      <c r="B156" s="57">
        <v>0</v>
      </c>
      <c r="C156" s="58"/>
    </row>
    <row r="157" spans="1:3" hidden="1" x14ac:dyDescent="0.25">
      <c r="A157" s="62" t="s">
        <v>42</v>
      </c>
      <c r="B157" s="57">
        <v>0</v>
      </c>
      <c r="C157" s="58"/>
    </row>
    <row r="158" spans="1:3" x14ac:dyDescent="0.25">
      <c r="A158" s="62" t="s">
        <v>44</v>
      </c>
      <c r="B158" s="63">
        <v>4</v>
      </c>
      <c r="C158" s="64">
        <v>13.8</v>
      </c>
    </row>
    <row r="159" spans="1:3" hidden="1" x14ac:dyDescent="0.25">
      <c r="A159" s="62" t="s">
        <v>43</v>
      </c>
      <c r="B159" s="57">
        <v>0</v>
      </c>
      <c r="C159" s="58"/>
    </row>
    <row r="160" spans="1:3" hidden="1" x14ac:dyDescent="0.25">
      <c r="A160" s="62" t="s">
        <v>60</v>
      </c>
      <c r="B160" s="57">
        <v>0</v>
      </c>
      <c r="C160" s="58"/>
    </row>
    <row r="161" spans="1:3" hidden="1" x14ac:dyDescent="0.25">
      <c r="A161" s="67" t="s">
        <v>85</v>
      </c>
      <c r="B161" s="57"/>
      <c r="C161" s="58"/>
    </row>
    <row r="162" spans="1:3" hidden="1" x14ac:dyDescent="0.25">
      <c r="A162" s="62" t="s">
        <v>61</v>
      </c>
      <c r="B162" s="57">
        <v>0</v>
      </c>
      <c r="C162" s="58"/>
    </row>
    <row r="163" spans="1:3" x14ac:dyDescent="0.25">
      <c r="A163" s="59" t="s">
        <v>45</v>
      </c>
      <c r="B163" s="60">
        <f>SUM(B125:B154)</f>
        <v>24926</v>
      </c>
      <c r="C163" s="54">
        <f>SUM(C125:C154)</f>
        <v>29626.6</v>
      </c>
    </row>
    <row r="164" spans="1:3" ht="19.5" customHeight="1" x14ac:dyDescent="0.25">
      <c r="A164" s="65" t="s">
        <v>46</v>
      </c>
      <c r="B164" s="63">
        <f>SUM(B155:B162)</f>
        <v>4</v>
      </c>
      <c r="C164" s="64">
        <f>SUM(C155:C162)</f>
        <v>13.8</v>
      </c>
    </row>
    <row r="165" spans="1:3" x14ac:dyDescent="0.25">
      <c r="A165" s="59" t="s">
        <v>36</v>
      </c>
      <c r="B165" s="60">
        <f>B163+B164</f>
        <v>24930</v>
      </c>
      <c r="C165" s="54">
        <f t="shared" ref="C165" si="4">C163+C164</f>
        <v>29640.399999999998</v>
      </c>
    </row>
    <row r="166" spans="1:3" x14ac:dyDescent="0.25">
      <c r="A166" s="111" t="s">
        <v>68</v>
      </c>
      <c r="B166" s="111"/>
      <c r="C166" s="111"/>
    </row>
    <row r="167" spans="1:3" x14ac:dyDescent="0.25">
      <c r="A167" s="61" t="s">
        <v>7</v>
      </c>
      <c r="B167" s="68">
        <v>88</v>
      </c>
      <c r="C167" s="69">
        <v>836.2</v>
      </c>
    </row>
    <row r="168" spans="1:3" hidden="1" x14ac:dyDescent="0.25">
      <c r="A168" s="61" t="s">
        <v>8</v>
      </c>
      <c r="B168" s="68">
        <v>0</v>
      </c>
      <c r="C168" s="69">
        <v>0</v>
      </c>
    </row>
    <row r="169" spans="1:3" hidden="1" x14ac:dyDescent="0.25">
      <c r="A169" s="61" t="s">
        <v>9</v>
      </c>
      <c r="B169" s="68">
        <v>0</v>
      </c>
      <c r="C169" s="69">
        <v>0</v>
      </c>
    </row>
    <row r="170" spans="1:3" hidden="1" x14ac:dyDescent="0.25">
      <c r="A170" s="61" t="s">
        <v>10</v>
      </c>
      <c r="B170" s="68">
        <v>0</v>
      </c>
      <c r="C170" s="69">
        <v>0</v>
      </c>
    </row>
    <row r="171" spans="1:3" hidden="1" x14ac:dyDescent="0.25">
      <c r="A171" s="61" t="s">
        <v>11</v>
      </c>
      <c r="B171" s="68">
        <v>0</v>
      </c>
      <c r="C171" s="69">
        <v>0</v>
      </c>
    </row>
    <row r="172" spans="1:3" hidden="1" x14ac:dyDescent="0.25">
      <c r="A172" s="61" t="s">
        <v>12</v>
      </c>
      <c r="B172" s="68">
        <v>0</v>
      </c>
      <c r="C172" s="69">
        <v>0</v>
      </c>
    </row>
    <row r="173" spans="1:3" hidden="1" x14ac:dyDescent="0.25">
      <c r="A173" s="61" t="s">
        <v>13</v>
      </c>
      <c r="B173" s="68">
        <v>0</v>
      </c>
      <c r="C173" s="69">
        <v>0</v>
      </c>
    </row>
    <row r="174" spans="1:3" hidden="1" x14ac:dyDescent="0.25">
      <c r="A174" s="61" t="s">
        <v>14</v>
      </c>
      <c r="B174" s="68">
        <v>0</v>
      </c>
      <c r="C174" s="69">
        <v>0</v>
      </c>
    </row>
    <row r="175" spans="1:3" hidden="1" x14ac:dyDescent="0.25">
      <c r="A175" s="61" t="s">
        <v>15</v>
      </c>
      <c r="B175" s="68">
        <v>0</v>
      </c>
      <c r="C175" s="69">
        <v>0</v>
      </c>
    </row>
    <row r="176" spans="1:3" x14ac:dyDescent="0.25">
      <c r="A176" s="61" t="s">
        <v>16</v>
      </c>
      <c r="B176" s="68">
        <v>654</v>
      </c>
      <c r="C176" s="69">
        <v>10964.3</v>
      </c>
    </row>
    <row r="177" spans="1:3" hidden="1" x14ac:dyDescent="0.25">
      <c r="A177" s="61" t="s">
        <v>17</v>
      </c>
      <c r="B177" s="68">
        <v>0</v>
      </c>
      <c r="C177" s="69">
        <v>0</v>
      </c>
    </row>
    <row r="178" spans="1:3" hidden="1" x14ac:dyDescent="0.25">
      <c r="A178" s="61" t="s">
        <v>18</v>
      </c>
      <c r="B178" s="68">
        <v>0</v>
      </c>
      <c r="C178" s="69">
        <v>0</v>
      </c>
    </row>
    <row r="179" spans="1:3" hidden="1" x14ac:dyDescent="0.25">
      <c r="A179" s="61" t="s">
        <v>19</v>
      </c>
      <c r="B179" s="68">
        <v>0</v>
      </c>
      <c r="C179" s="69">
        <v>0</v>
      </c>
    </row>
    <row r="180" spans="1:3" hidden="1" x14ac:dyDescent="0.25">
      <c r="A180" s="61" t="s">
        <v>69</v>
      </c>
      <c r="B180" s="68">
        <v>0</v>
      </c>
      <c r="C180" s="69">
        <v>0</v>
      </c>
    </row>
    <row r="181" spans="1:3" hidden="1" x14ac:dyDescent="0.25">
      <c r="A181" s="61" t="s">
        <v>20</v>
      </c>
      <c r="B181" s="68">
        <v>0</v>
      </c>
      <c r="C181" s="69">
        <v>0</v>
      </c>
    </row>
    <row r="182" spans="1:3" hidden="1" x14ac:dyDescent="0.25">
      <c r="A182" s="61" t="s">
        <v>21</v>
      </c>
      <c r="B182" s="68">
        <v>0</v>
      </c>
      <c r="C182" s="69">
        <v>0</v>
      </c>
    </row>
    <row r="183" spans="1:3" hidden="1" x14ac:dyDescent="0.25">
      <c r="A183" s="61" t="s">
        <v>22</v>
      </c>
      <c r="B183" s="68">
        <v>0</v>
      </c>
      <c r="C183" s="69">
        <v>0</v>
      </c>
    </row>
    <row r="184" spans="1:3" hidden="1" x14ac:dyDescent="0.25">
      <c r="A184" s="61" t="s">
        <v>23</v>
      </c>
      <c r="B184" s="68">
        <v>0</v>
      </c>
      <c r="C184" s="69">
        <v>0</v>
      </c>
    </row>
    <row r="185" spans="1:3" hidden="1" x14ac:dyDescent="0.25">
      <c r="A185" s="61" t="s">
        <v>24</v>
      </c>
      <c r="B185" s="68">
        <v>0</v>
      </c>
      <c r="C185" s="69">
        <v>0</v>
      </c>
    </row>
    <row r="186" spans="1:3" hidden="1" x14ac:dyDescent="0.25">
      <c r="A186" s="61" t="s">
        <v>25</v>
      </c>
      <c r="B186" s="68">
        <v>0</v>
      </c>
      <c r="C186" s="69">
        <v>0</v>
      </c>
    </row>
    <row r="187" spans="1:3" hidden="1" x14ac:dyDescent="0.25">
      <c r="A187" s="61" t="s">
        <v>51</v>
      </c>
      <c r="B187" s="68">
        <v>0</v>
      </c>
      <c r="C187" s="69">
        <v>0</v>
      </c>
    </row>
    <row r="188" spans="1:3" ht="30" hidden="1" x14ac:dyDescent="0.25">
      <c r="A188" s="61" t="s">
        <v>70</v>
      </c>
      <c r="B188" s="68">
        <v>0</v>
      </c>
      <c r="C188" s="69">
        <v>0</v>
      </c>
    </row>
    <row r="189" spans="1:3" hidden="1" x14ac:dyDescent="0.25">
      <c r="A189" s="61" t="s">
        <v>26</v>
      </c>
      <c r="B189" s="68">
        <v>0</v>
      </c>
      <c r="C189" s="69">
        <v>0</v>
      </c>
    </row>
    <row r="190" spans="1:3" x14ac:dyDescent="0.25">
      <c r="A190" s="61" t="s">
        <v>27</v>
      </c>
      <c r="B190" s="68">
        <v>72</v>
      </c>
      <c r="C190" s="69">
        <v>975.9</v>
      </c>
    </row>
    <row r="191" spans="1:3" hidden="1" x14ac:dyDescent="0.25">
      <c r="A191" s="61" t="s">
        <v>28</v>
      </c>
      <c r="B191" s="68">
        <v>0</v>
      </c>
      <c r="C191" s="69">
        <v>0</v>
      </c>
    </row>
    <row r="192" spans="1:3" hidden="1" x14ac:dyDescent="0.25">
      <c r="A192" s="61" t="s">
        <v>29</v>
      </c>
      <c r="B192" s="68">
        <v>0</v>
      </c>
      <c r="C192" s="69">
        <v>0</v>
      </c>
    </row>
    <row r="193" spans="1:3" x14ac:dyDescent="0.25">
      <c r="A193" s="61" t="s">
        <v>30</v>
      </c>
      <c r="B193" s="68">
        <v>186</v>
      </c>
      <c r="C193" s="69">
        <v>2573</v>
      </c>
    </row>
    <row r="194" spans="1:3" hidden="1" x14ac:dyDescent="0.25">
      <c r="A194" s="61" t="s">
        <v>31</v>
      </c>
      <c r="B194" s="68">
        <v>0</v>
      </c>
      <c r="C194" s="69">
        <v>0</v>
      </c>
    </row>
    <row r="195" spans="1:3" hidden="1" x14ac:dyDescent="0.25">
      <c r="A195" s="61" t="s">
        <v>32</v>
      </c>
      <c r="B195" s="68">
        <v>0</v>
      </c>
      <c r="C195" s="69">
        <v>0</v>
      </c>
    </row>
    <row r="196" spans="1:3" hidden="1" x14ac:dyDescent="0.25">
      <c r="A196" s="61" t="s">
        <v>33</v>
      </c>
      <c r="B196" s="68">
        <v>0</v>
      </c>
      <c r="C196" s="69">
        <v>0</v>
      </c>
    </row>
    <row r="197" spans="1:3" ht="30" hidden="1" x14ac:dyDescent="0.25">
      <c r="A197" s="61" t="s">
        <v>34</v>
      </c>
      <c r="B197" s="68">
        <v>0</v>
      </c>
      <c r="C197" s="69">
        <v>0</v>
      </c>
    </row>
    <row r="198" spans="1:3" hidden="1" x14ac:dyDescent="0.25">
      <c r="A198" s="61" t="s">
        <v>35</v>
      </c>
      <c r="B198" s="68">
        <v>0</v>
      </c>
      <c r="C198" s="69">
        <v>0</v>
      </c>
    </row>
    <row r="199" spans="1:3" x14ac:dyDescent="0.25">
      <c r="A199" s="59" t="s">
        <v>36</v>
      </c>
      <c r="B199" s="60">
        <f>SUM(B167:B198)</f>
        <v>1000</v>
      </c>
      <c r="C199" s="54">
        <f>SUM(C167:C198)</f>
        <v>15349.4</v>
      </c>
    </row>
    <row r="200" spans="1:3" hidden="1" x14ac:dyDescent="0.25">
      <c r="A200" s="35" t="s">
        <v>48</v>
      </c>
      <c r="B200" s="7"/>
      <c r="C200" s="39"/>
    </row>
    <row r="201" spans="1:3" hidden="1" x14ac:dyDescent="0.25">
      <c r="A201" s="47" t="s">
        <v>49</v>
      </c>
      <c r="B201" s="9"/>
      <c r="C201" s="48"/>
    </row>
    <row r="202" spans="1:3" ht="15.75" x14ac:dyDescent="0.25">
      <c r="A202" s="8" t="s">
        <v>50</v>
      </c>
      <c r="B202" s="8"/>
      <c r="C202" s="49">
        <f>C49+C91+C123+C165+C199+C200</f>
        <v>72978.7</v>
      </c>
    </row>
    <row r="203" spans="1:3" ht="15.75" x14ac:dyDescent="0.25">
      <c r="A203" s="82" t="s">
        <v>92</v>
      </c>
      <c r="B203" s="86">
        <v>6547</v>
      </c>
      <c r="C203" s="49">
        <v>7762.1</v>
      </c>
    </row>
    <row r="204" spans="1:3" ht="15.75" x14ac:dyDescent="0.25">
      <c r="A204" s="82" t="s">
        <v>93</v>
      </c>
      <c r="B204" s="86">
        <v>1278</v>
      </c>
      <c r="C204" s="49">
        <v>1305.5</v>
      </c>
    </row>
    <row r="205" spans="1:3" hidden="1" x14ac:dyDescent="0.25">
      <c r="A205" s="104" t="s">
        <v>94</v>
      </c>
      <c r="B205" s="105"/>
      <c r="C205" s="106"/>
    </row>
    <row r="206" spans="1:3" hidden="1" x14ac:dyDescent="0.25">
      <c r="A206" s="21" t="s">
        <v>7</v>
      </c>
      <c r="B206" s="9"/>
      <c r="C206" s="24"/>
    </row>
    <row r="207" spans="1:3" hidden="1" x14ac:dyDescent="0.25">
      <c r="A207" s="21" t="s">
        <v>67</v>
      </c>
      <c r="B207" s="9"/>
      <c r="C207" s="25"/>
    </row>
    <row r="208" spans="1:3" hidden="1" x14ac:dyDescent="0.25">
      <c r="A208" s="21" t="s">
        <v>8</v>
      </c>
      <c r="B208" s="9"/>
      <c r="C208" s="25"/>
    </row>
    <row r="209" spans="1:3" hidden="1" x14ac:dyDescent="0.25">
      <c r="A209" s="21" t="s">
        <v>9</v>
      </c>
      <c r="B209" s="9"/>
      <c r="C209" s="25"/>
    </row>
    <row r="210" spans="1:3" hidden="1" x14ac:dyDescent="0.25">
      <c r="A210" s="21" t="s">
        <v>10</v>
      </c>
      <c r="B210" s="9"/>
      <c r="C210" s="25"/>
    </row>
    <row r="211" spans="1:3" hidden="1" x14ac:dyDescent="0.25">
      <c r="A211" s="21" t="s">
        <v>11</v>
      </c>
      <c r="B211" s="9"/>
      <c r="C211" s="25"/>
    </row>
    <row r="212" spans="1:3" hidden="1" x14ac:dyDescent="0.25">
      <c r="A212" s="21" t="s">
        <v>12</v>
      </c>
      <c r="B212" s="9"/>
      <c r="C212" s="25"/>
    </row>
    <row r="213" spans="1:3" hidden="1" x14ac:dyDescent="0.25">
      <c r="A213" s="21" t="s">
        <v>13</v>
      </c>
      <c r="B213" s="9"/>
      <c r="C213" s="25"/>
    </row>
    <row r="214" spans="1:3" hidden="1" x14ac:dyDescent="0.25">
      <c r="A214" s="21" t="s">
        <v>14</v>
      </c>
      <c r="B214" s="9"/>
      <c r="C214" s="25"/>
    </row>
    <row r="215" spans="1:3" hidden="1" x14ac:dyDescent="0.25">
      <c r="A215" s="21" t="s">
        <v>15</v>
      </c>
      <c r="B215" s="9"/>
      <c r="C215" s="25"/>
    </row>
    <row r="216" spans="1:3" hidden="1" x14ac:dyDescent="0.25">
      <c r="A216" s="21" t="s">
        <v>16</v>
      </c>
      <c r="B216" s="9"/>
      <c r="C216" s="25"/>
    </row>
    <row r="217" spans="1:3" hidden="1" x14ac:dyDescent="0.25">
      <c r="A217" s="21" t="s">
        <v>17</v>
      </c>
      <c r="B217" s="9"/>
      <c r="C217" s="25"/>
    </row>
    <row r="218" spans="1:3" hidden="1" x14ac:dyDescent="0.25">
      <c r="A218" s="21" t="s">
        <v>18</v>
      </c>
      <c r="B218" s="9"/>
      <c r="C218" s="25"/>
    </row>
    <row r="219" spans="1:3" hidden="1" x14ac:dyDescent="0.25">
      <c r="A219" s="21" t="s">
        <v>19</v>
      </c>
      <c r="B219" s="9"/>
      <c r="C219" s="25"/>
    </row>
    <row r="220" spans="1:3" hidden="1" x14ac:dyDescent="0.25">
      <c r="A220" s="21" t="s">
        <v>53</v>
      </c>
      <c r="B220" s="9"/>
      <c r="C220" s="25"/>
    </row>
    <row r="221" spans="1:3" hidden="1" x14ac:dyDescent="0.25">
      <c r="A221" s="21" t="s">
        <v>20</v>
      </c>
      <c r="B221" s="9"/>
      <c r="C221" s="25"/>
    </row>
    <row r="222" spans="1:3" hidden="1" x14ac:dyDescent="0.25">
      <c r="A222" s="21" t="s">
        <v>21</v>
      </c>
      <c r="B222" s="9"/>
      <c r="C222" s="25"/>
    </row>
    <row r="223" spans="1:3" hidden="1" x14ac:dyDescent="0.25">
      <c r="A223" s="21" t="s">
        <v>22</v>
      </c>
      <c r="B223" s="9"/>
      <c r="C223" s="25"/>
    </row>
    <row r="224" spans="1:3" hidden="1" x14ac:dyDescent="0.25">
      <c r="A224" s="21" t="s">
        <v>23</v>
      </c>
      <c r="B224" s="9"/>
      <c r="C224" s="25"/>
    </row>
    <row r="225" spans="1:3" hidden="1" x14ac:dyDescent="0.25">
      <c r="A225" s="21" t="s">
        <v>24</v>
      </c>
      <c r="B225" s="9"/>
      <c r="C225" s="25"/>
    </row>
    <row r="226" spans="1:3" hidden="1" x14ac:dyDescent="0.25">
      <c r="A226" s="21" t="s">
        <v>25</v>
      </c>
      <c r="B226" s="9"/>
      <c r="C226" s="25"/>
    </row>
    <row r="227" spans="1:3" hidden="1" x14ac:dyDescent="0.25">
      <c r="A227" s="21" t="s">
        <v>51</v>
      </c>
      <c r="B227" s="9"/>
      <c r="C227" s="25"/>
    </row>
    <row r="228" spans="1:3" hidden="1" x14ac:dyDescent="0.25">
      <c r="A228" s="21" t="s">
        <v>52</v>
      </c>
      <c r="B228" s="9"/>
      <c r="C228" s="25"/>
    </row>
    <row r="229" spans="1:3" hidden="1" x14ac:dyDescent="0.25">
      <c r="A229" s="21" t="s">
        <v>26</v>
      </c>
      <c r="B229" s="9"/>
      <c r="C229" s="25"/>
    </row>
    <row r="230" spans="1:3" hidden="1" x14ac:dyDescent="0.25">
      <c r="A230" s="21" t="s">
        <v>27</v>
      </c>
      <c r="B230" s="9"/>
      <c r="C230" s="25"/>
    </row>
    <row r="231" spans="1:3" hidden="1" x14ac:dyDescent="0.25">
      <c r="A231" s="21" t="s">
        <v>28</v>
      </c>
      <c r="B231" s="9"/>
      <c r="C231" s="25"/>
    </row>
    <row r="232" spans="1:3" hidden="1" x14ac:dyDescent="0.25">
      <c r="A232" s="21" t="s">
        <v>29</v>
      </c>
      <c r="B232" s="9"/>
      <c r="C232" s="25"/>
    </row>
    <row r="233" spans="1:3" hidden="1" x14ac:dyDescent="0.25">
      <c r="A233" s="21" t="s">
        <v>30</v>
      </c>
      <c r="B233" s="9"/>
      <c r="C233" s="25"/>
    </row>
    <row r="234" spans="1:3" ht="30" hidden="1" x14ac:dyDescent="0.25">
      <c r="A234" s="21" t="s">
        <v>54</v>
      </c>
      <c r="B234" s="9"/>
      <c r="C234" s="25"/>
    </row>
    <row r="235" spans="1:3" hidden="1" x14ac:dyDescent="0.25">
      <c r="A235" s="21" t="s">
        <v>31</v>
      </c>
      <c r="B235" s="9"/>
      <c r="C235" s="25"/>
    </row>
    <row r="236" spans="1:3" hidden="1" x14ac:dyDescent="0.25">
      <c r="A236" s="21" t="s">
        <v>32</v>
      </c>
      <c r="B236" s="9"/>
      <c r="C236" s="25"/>
    </row>
    <row r="237" spans="1:3" hidden="1" x14ac:dyDescent="0.25">
      <c r="A237" s="21" t="s">
        <v>33</v>
      </c>
      <c r="B237" s="9"/>
      <c r="C237" s="25"/>
    </row>
    <row r="238" spans="1:3" ht="30" hidden="1" x14ac:dyDescent="0.25">
      <c r="A238" s="21" t="s">
        <v>34</v>
      </c>
      <c r="B238" s="9"/>
      <c r="C238" s="25"/>
    </row>
    <row r="239" spans="1:3" hidden="1" x14ac:dyDescent="0.25">
      <c r="A239" s="21" t="s">
        <v>55</v>
      </c>
      <c r="B239" s="10"/>
      <c r="C239" s="26"/>
    </row>
    <row r="240" spans="1:3" hidden="1" x14ac:dyDescent="0.25">
      <c r="A240" s="21" t="s">
        <v>35</v>
      </c>
      <c r="B240" s="30"/>
      <c r="C240" s="20"/>
    </row>
    <row r="241" spans="1:3" ht="15.75" hidden="1" thickBot="1" x14ac:dyDescent="0.3">
      <c r="A241" s="28" t="s">
        <v>62</v>
      </c>
      <c r="B241" s="33">
        <f>SUM(B206:B240)</f>
        <v>0</v>
      </c>
      <c r="C241" s="34">
        <f>SUM(C206:C240)</f>
        <v>0</v>
      </c>
    </row>
  </sheetData>
  <mergeCells count="15"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zoomScaleSheetLayoutView="100" workbookViewId="0">
      <selection activeCell="A111"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8" t="s">
        <v>0</v>
      </c>
      <c r="B1" s="108"/>
      <c r="C1" s="108"/>
    </row>
    <row r="2" spans="1:3" x14ac:dyDescent="0.25">
      <c r="A2" s="108" t="s">
        <v>1</v>
      </c>
      <c r="B2" s="108"/>
      <c r="C2" s="108"/>
    </row>
    <row r="3" spans="1:3" x14ac:dyDescent="0.25">
      <c r="A3" s="108" t="s">
        <v>86</v>
      </c>
      <c r="B3" s="108"/>
      <c r="C3" s="108"/>
    </row>
    <row r="4" spans="1:3" x14ac:dyDescent="0.25">
      <c r="A4" s="107" t="s">
        <v>2</v>
      </c>
      <c r="B4" s="107"/>
      <c r="C4" s="107"/>
    </row>
    <row r="5" spans="1:3" x14ac:dyDescent="0.25">
      <c r="A5" s="109" t="s">
        <v>82</v>
      </c>
      <c r="B5" s="109"/>
      <c r="C5" s="109"/>
    </row>
    <row r="6" spans="1:3" x14ac:dyDescent="0.25">
      <c r="A6" s="107" t="s">
        <v>3</v>
      </c>
      <c r="B6" s="107"/>
      <c r="C6" s="107"/>
    </row>
    <row r="7" spans="1:3" x14ac:dyDescent="0.25">
      <c r="A7" s="107" t="s">
        <v>4</v>
      </c>
      <c r="B7" s="107"/>
      <c r="C7" s="107"/>
    </row>
    <row r="8" spans="1:3" x14ac:dyDescent="0.25">
      <c r="A8" s="107" t="s">
        <v>87</v>
      </c>
      <c r="B8" s="107"/>
      <c r="C8" s="107"/>
    </row>
    <row r="10" spans="1:3" ht="90" x14ac:dyDescent="0.25">
      <c r="A10" s="27" t="s">
        <v>63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99" t="s">
        <v>96</v>
      </c>
      <c r="B12" s="99"/>
      <c r="C12" s="99"/>
    </row>
    <row r="13" spans="1:3" hidden="1" x14ac:dyDescent="0.25">
      <c r="A13" s="36" t="s">
        <v>7</v>
      </c>
      <c r="B13" s="4"/>
      <c r="C13" s="37"/>
    </row>
    <row r="14" spans="1:3" hidden="1" x14ac:dyDescent="0.25">
      <c r="A14" s="36" t="s">
        <v>67</v>
      </c>
      <c r="B14" s="4"/>
      <c r="C14" s="37"/>
    </row>
    <row r="15" spans="1:3" hidden="1" x14ac:dyDescent="0.25">
      <c r="A15" s="36" t="s">
        <v>8</v>
      </c>
      <c r="B15" s="4"/>
      <c r="C15" s="37"/>
    </row>
    <row r="16" spans="1:3" hidden="1" x14ac:dyDescent="0.25">
      <c r="A16" s="36" t="s">
        <v>56</v>
      </c>
      <c r="B16" s="4"/>
      <c r="C16" s="37"/>
    </row>
    <row r="17" spans="1:3" hidden="1" x14ac:dyDescent="0.25">
      <c r="A17" s="36" t="s">
        <v>9</v>
      </c>
      <c r="B17" s="4"/>
      <c r="C17" s="37"/>
    </row>
    <row r="18" spans="1:3" hidden="1" x14ac:dyDescent="0.25">
      <c r="A18" s="36" t="s">
        <v>10</v>
      </c>
      <c r="B18" s="4"/>
      <c r="C18" s="37"/>
    </row>
    <row r="19" spans="1:3" hidden="1" x14ac:dyDescent="0.25">
      <c r="A19" s="36" t="s">
        <v>11</v>
      </c>
      <c r="B19" s="4"/>
      <c r="C19" s="37"/>
    </row>
    <row r="20" spans="1:3" hidden="1" x14ac:dyDescent="0.25">
      <c r="A20" s="36" t="s">
        <v>12</v>
      </c>
      <c r="B20" s="4"/>
      <c r="C20" s="37"/>
    </row>
    <row r="21" spans="1:3" hidden="1" x14ac:dyDescent="0.25">
      <c r="A21" s="36" t="s">
        <v>13</v>
      </c>
      <c r="B21" s="4"/>
      <c r="C21" s="37"/>
    </row>
    <row r="22" spans="1:3" hidden="1" x14ac:dyDescent="0.25">
      <c r="A22" s="36" t="s">
        <v>14</v>
      </c>
      <c r="B22" s="4"/>
      <c r="C22" s="37"/>
    </row>
    <row r="23" spans="1:3" hidden="1" x14ac:dyDescent="0.25">
      <c r="A23" s="36" t="s">
        <v>15</v>
      </c>
      <c r="B23" s="4"/>
      <c r="C23" s="37"/>
    </row>
    <row r="24" spans="1:3" hidden="1" x14ac:dyDescent="0.25">
      <c r="A24" s="36" t="s">
        <v>16</v>
      </c>
      <c r="B24" s="4"/>
      <c r="C24" s="37"/>
    </row>
    <row r="25" spans="1:3" hidden="1" x14ac:dyDescent="0.25">
      <c r="A25" s="36" t="s">
        <v>17</v>
      </c>
      <c r="B25" s="4"/>
      <c r="C25" s="37"/>
    </row>
    <row r="26" spans="1:3" hidden="1" x14ac:dyDescent="0.25">
      <c r="A26" s="36" t="s">
        <v>18</v>
      </c>
      <c r="B26" s="4"/>
      <c r="C26" s="37"/>
    </row>
    <row r="27" spans="1:3" hidden="1" x14ac:dyDescent="0.25">
      <c r="A27" s="36" t="s">
        <v>19</v>
      </c>
      <c r="B27" s="4"/>
      <c r="C27" s="37"/>
    </row>
    <row r="28" spans="1:3" hidden="1" x14ac:dyDescent="0.25">
      <c r="A28" s="36" t="s">
        <v>53</v>
      </c>
      <c r="B28" s="4"/>
      <c r="C28" s="37"/>
    </row>
    <row r="29" spans="1:3" hidden="1" x14ac:dyDescent="0.25">
      <c r="A29" s="36" t="s">
        <v>20</v>
      </c>
      <c r="B29" s="4"/>
      <c r="C29" s="37"/>
    </row>
    <row r="30" spans="1:3" hidden="1" x14ac:dyDescent="0.25">
      <c r="A30" s="36" t="s">
        <v>21</v>
      </c>
      <c r="B30" s="4"/>
      <c r="C30" s="37"/>
    </row>
    <row r="31" spans="1:3" hidden="1" x14ac:dyDescent="0.25">
      <c r="A31" s="36" t="s">
        <v>22</v>
      </c>
      <c r="B31" s="4"/>
      <c r="C31" s="37"/>
    </row>
    <row r="32" spans="1:3" hidden="1" x14ac:dyDescent="0.25">
      <c r="A32" s="36" t="s">
        <v>23</v>
      </c>
      <c r="B32" s="4"/>
      <c r="C32" s="37"/>
    </row>
    <row r="33" spans="1:3" hidden="1" x14ac:dyDescent="0.25">
      <c r="A33" s="36" t="s">
        <v>24</v>
      </c>
      <c r="B33" s="4"/>
      <c r="C33" s="37"/>
    </row>
    <row r="34" spans="1:3" hidden="1" x14ac:dyDescent="0.25">
      <c r="A34" s="36" t="s">
        <v>25</v>
      </c>
      <c r="B34" s="4"/>
      <c r="C34" s="37"/>
    </row>
    <row r="35" spans="1:3" hidden="1" x14ac:dyDescent="0.25">
      <c r="A35" s="36" t="s">
        <v>51</v>
      </c>
      <c r="B35" s="4"/>
      <c r="C35" s="37"/>
    </row>
    <row r="36" spans="1:3" hidden="1" x14ac:dyDescent="0.25">
      <c r="A36" s="36" t="s">
        <v>52</v>
      </c>
      <c r="B36" s="4"/>
      <c r="C36" s="37"/>
    </row>
    <row r="37" spans="1:3" hidden="1" x14ac:dyDescent="0.25">
      <c r="A37" s="36" t="s">
        <v>26</v>
      </c>
      <c r="B37" s="4"/>
      <c r="C37" s="37"/>
    </row>
    <row r="38" spans="1:3" hidden="1" x14ac:dyDescent="0.25">
      <c r="A38" s="36" t="s">
        <v>27</v>
      </c>
      <c r="B38" s="4"/>
      <c r="C38" s="37"/>
    </row>
    <row r="39" spans="1:3" hidden="1" x14ac:dyDescent="0.25">
      <c r="A39" s="36" t="s">
        <v>28</v>
      </c>
      <c r="B39" s="4"/>
      <c r="C39" s="37"/>
    </row>
    <row r="40" spans="1:3" hidden="1" x14ac:dyDescent="0.25">
      <c r="A40" s="36" t="s">
        <v>29</v>
      </c>
      <c r="B40" s="4"/>
      <c r="C40" s="37"/>
    </row>
    <row r="41" spans="1:3" hidden="1" x14ac:dyDescent="0.25">
      <c r="A41" s="36" t="s">
        <v>30</v>
      </c>
      <c r="B41" s="4"/>
      <c r="C41" s="37"/>
    </row>
    <row r="42" spans="1:3" ht="30" hidden="1" x14ac:dyDescent="0.25">
      <c r="A42" s="36" t="s">
        <v>54</v>
      </c>
      <c r="B42" s="4"/>
      <c r="C42" s="37"/>
    </row>
    <row r="43" spans="1:3" hidden="1" x14ac:dyDescent="0.25">
      <c r="A43" s="36" t="s">
        <v>31</v>
      </c>
      <c r="B43" s="4"/>
      <c r="C43" s="37"/>
    </row>
    <row r="44" spans="1:3" hidden="1" x14ac:dyDescent="0.25">
      <c r="A44" s="36" t="s">
        <v>32</v>
      </c>
      <c r="B44" s="4"/>
      <c r="C44" s="37"/>
    </row>
    <row r="45" spans="1:3" hidden="1" x14ac:dyDescent="0.25">
      <c r="A45" s="36" t="s">
        <v>33</v>
      </c>
      <c r="B45" s="4"/>
      <c r="C45" s="37"/>
    </row>
    <row r="46" spans="1:3" ht="30" hidden="1" x14ac:dyDescent="0.25">
      <c r="A46" s="36" t="s">
        <v>34</v>
      </c>
      <c r="B46" s="4"/>
      <c r="C46" s="37"/>
    </row>
    <row r="47" spans="1:3" hidden="1" x14ac:dyDescent="0.25">
      <c r="A47" s="36" t="s">
        <v>55</v>
      </c>
      <c r="B47" s="4"/>
      <c r="C47" s="37"/>
    </row>
    <row r="48" spans="1:3" hidden="1" x14ac:dyDescent="0.25">
      <c r="A48" s="36" t="s">
        <v>35</v>
      </c>
      <c r="B48" s="4"/>
      <c r="C48" s="37"/>
    </row>
    <row r="49" spans="1:3" hidden="1" x14ac:dyDescent="0.25">
      <c r="A49" s="38" t="s">
        <v>36</v>
      </c>
      <c r="B49" s="7">
        <f>SUM(B13:B48)</f>
        <v>0</v>
      </c>
      <c r="C49" s="39">
        <f>SUM(C13:C48)</f>
        <v>0</v>
      </c>
    </row>
    <row r="50" spans="1:3" x14ac:dyDescent="0.25">
      <c r="A50" s="99" t="s">
        <v>66</v>
      </c>
      <c r="B50" s="99"/>
      <c r="C50" s="99"/>
    </row>
    <row r="51" spans="1:3" x14ac:dyDescent="0.25">
      <c r="A51" s="99" t="s">
        <v>95</v>
      </c>
      <c r="B51" s="99"/>
      <c r="C51" s="99"/>
    </row>
    <row r="52" spans="1:3" hidden="1" x14ac:dyDescent="0.25">
      <c r="A52" s="50" t="s">
        <v>27</v>
      </c>
      <c r="B52" s="4">
        <v>0</v>
      </c>
      <c r="C52" s="37">
        <v>0</v>
      </c>
    </row>
    <row r="53" spans="1:3" hidden="1" x14ac:dyDescent="0.25">
      <c r="A53" s="50" t="s">
        <v>14</v>
      </c>
      <c r="B53" s="4">
        <v>0</v>
      </c>
      <c r="C53" s="37">
        <v>0</v>
      </c>
    </row>
    <row r="54" spans="1:3" hidden="1" x14ac:dyDescent="0.25">
      <c r="A54" s="50" t="s">
        <v>9</v>
      </c>
      <c r="B54" s="4">
        <v>0</v>
      </c>
      <c r="C54" s="37">
        <v>0</v>
      </c>
    </row>
    <row r="55" spans="1:3" hidden="1" x14ac:dyDescent="0.25">
      <c r="A55" s="50" t="s">
        <v>13</v>
      </c>
      <c r="B55" s="4">
        <v>0</v>
      </c>
      <c r="C55" s="37">
        <v>0</v>
      </c>
    </row>
    <row r="56" spans="1:3" hidden="1" x14ac:dyDescent="0.25">
      <c r="A56" s="50" t="s">
        <v>56</v>
      </c>
      <c r="B56" s="4">
        <v>0</v>
      </c>
      <c r="C56" s="37">
        <v>0</v>
      </c>
    </row>
    <row r="57" spans="1:3" hidden="1" x14ac:dyDescent="0.25">
      <c r="A57" s="50" t="s">
        <v>41</v>
      </c>
      <c r="B57" s="4">
        <v>0</v>
      </c>
      <c r="C57" s="37">
        <v>0</v>
      </c>
    </row>
    <row r="58" spans="1:3" hidden="1" x14ac:dyDescent="0.25">
      <c r="A58" s="50" t="s">
        <v>32</v>
      </c>
      <c r="B58" s="4">
        <v>0</v>
      </c>
      <c r="C58" s="37">
        <v>0</v>
      </c>
    </row>
    <row r="59" spans="1:3" hidden="1" x14ac:dyDescent="0.25">
      <c r="A59" s="50" t="s">
        <v>7</v>
      </c>
      <c r="B59" s="4">
        <v>0</v>
      </c>
      <c r="C59" s="37">
        <v>0</v>
      </c>
    </row>
    <row r="60" spans="1:3" hidden="1" x14ac:dyDescent="0.25">
      <c r="A60" s="50" t="s">
        <v>24</v>
      </c>
      <c r="B60" s="4">
        <v>0</v>
      </c>
      <c r="C60" s="37">
        <v>0</v>
      </c>
    </row>
    <row r="61" spans="1:3" hidden="1" x14ac:dyDescent="0.25">
      <c r="A61" s="50" t="s">
        <v>35</v>
      </c>
      <c r="B61" s="4">
        <v>0</v>
      </c>
      <c r="C61" s="37">
        <v>0</v>
      </c>
    </row>
    <row r="62" spans="1:3" hidden="1" x14ac:dyDescent="0.25">
      <c r="A62" s="50" t="s">
        <v>30</v>
      </c>
      <c r="B62" s="4">
        <v>0</v>
      </c>
      <c r="C62" s="37">
        <v>0</v>
      </c>
    </row>
    <row r="63" spans="1:3" hidden="1" x14ac:dyDescent="0.25">
      <c r="A63" s="50" t="s">
        <v>20</v>
      </c>
      <c r="B63" s="4">
        <v>0</v>
      </c>
      <c r="C63" s="37">
        <v>0</v>
      </c>
    </row>
    <row r="64" spans="1:3" hidden="1" x14ac:dyDescent="0.25">
      <c r="A64" s="50" t="s">
        <v>17</v>
      </c>
      <c r="B64" s="4">
        <v>0</v>
      </c>
      <c r="C64" s="37">
        <v>0</v>
      </c>
    </row>
    <row r="65" spans="1:3" hidden="1" x14ac:dyDescent="0.25">
      <c r="A65" s="50" t="s">
        <v>12</v>
      </c>
      <c r="B65" s="4">
        <v>0</v>
      </c>
      <c r="C65" s="37">
        <v>0</v>
      </c>
    </row>
    <row r="66" spans="1:3" hidden="1" x14ac:dyDescent="0.25">
      <c r="A66" s="50" t="s">
        <v>40</v>
      </c>
      <c r="B66" s="4">
        <v>0</v>
      </c>
      <c r="C66" s="37">
        <v>0</v>
      </c>
    </row>
    <row r="67" spans="1:3" hidden="1" x14ac:dyDescent="0.25">
      <c r="A67" s="50" t="s">
        <v>28</v>
      </c>
      <c r="B67" s="4">
        <v>0</v>
      </c>
      <c r="C67" s="37">
        <v>0</v>
      </c>
    </row>
    <row r="68" spans="1:3" hidden="1" x14ac:dyDescent="0.25">
      <c r="A68" s="50" t="s">
        <v>29</v>
      </c>
      <c r="B68" s="4">
        <v>0</v>
      </c>
      <c r="C68" s="37">
        <v>0</v>
      </c>
    </row>
    <row r="69" spans="1:3" hidden="1" x14ac:dyDescent="0.25">
      <c r="A69" s="50" t="s">
        <v>15</v>
      </c>
      <c r="B69" s="4">
        <v>0</v>
      </c>
      <c r="C69" s="37">
        <v>0</v>
      </c>
    </row>
    <row r="70" spans="1:3" hidden="1" x14ac:dyDescent="0.25">
      <c r="A70" s="50" t="s">
        <v>10</v>
      </c>
      <c r="B70" s="4">
        <v>0</v>
      </c>
      <c r="C70" s="37">
        <v>0</v>
      </c>
    </row>
    <row r="71" spans="1:3" hidden="1" x14ac:dyDescent="0.25">
      <c r="A71" s="50" t="s">
        <v>8</v>
      </c>
      <c r="B71" s="4">
        <v>0</v>
      </c>
      <c r="C71" s="37">
        <v>0</v>
      </c>
    </row>
    <row r="72" spans="1:3" hidden="1" x14ac:dyDescent="0.25">
      <c r="A72" s="50" t="s">
        <v>47</v>
      </c>
      <c r="B72" s="4">
        <v>0</v>
      </c>
      <c r="C72" s="37">
        <v>0</v>
      </c>
    </row>
    <row r="73" spans="1:3" hidden="1" x14ac:dyDescent="0.25">
      <c r="A73" s="50" t="s">
        <v>16</v>
      </c>
      <c r="B73" s="4">
        <v>0</v>
      </c>
      <c r="C73" s="37">
        <v>0</v>
      </c>
    </row>
    <row r="74" spans="1:3" hidden="1" x14ac:dyDescent="0.25">
      <c r="A74" s="50" t="s">
        <v>55</v>
      </c>
      <c r="B74" s="4">
        <v>0</v>
      </c>
      <c r="C74" s="37">
        <v>0</v>
      </c>
    </row>
    <row r="75" spans="1:3" hidden="1" x14ac:dyDescent="0.25">
      <c r="A75" s="50" t="s">
        <v>23</v>
      </c>
      <c r="B75" s="4">
        <v>0</v>
      </c>
      <c r="C75" s="37">
        <v>0</v>
      </c>
    </row>
    <row r="76" spans="1:3" hidden="1" x14ac:dyDescent="0.25">
      <c r="A76" s="50" t="s">
        <v>39</v>
      </c>
      <c r="B76" s="4">
        <v>0</v>
      </c>
      <c r="C76" s="37">
        <v>0</v>
      </c>
    </row>
    <row r="77" spans="1:3" hidden="1" x14ac:dyDescent="0.25">
      <c r="A77" s="50" t="s">
        <v>38</v>
      </c>
      <c r="B77" s="4">
        <v>0</v>
      </c>
      <c r="C77" s="37">
        <v>0</v>
      </c>
    </row>
    <row r="78" spans="1:3" hidden="1" x14ac:dyDescent="0.25">
      <c r="A78" s="50" t="s">
        <v>37</v>
      </c>
      <c r="B78" s="4">
        <v>0</v>
      </c>
      <c r="C78" s="37">
        <v>0</v>
      </c>
    </row>
    <row r="79" spans="1:3" hidden="1" x14ac:dyDescent="0.25">
      <c r="A79" s="50" t="s">
        <v>21</v>
      </c>
      <c r="B79" s="4">
        <v>0</v>
      </c>
      <c r="C79" s="37">
        <v>0</v>
      </c>
    </row>
    <row r="80" spans="1:3" x14ac:dyDescent="0.25">
      <c r="A80" s="61" t="s">
        <v>57</v>
      </c>
      <c r="B80" s="57">
        <v>228</v>
      </c>
      <c r="C80" s="58">
        <v>30.3</v>
      </c>
    </row>
    <row r="81" spans="1:3" hidden="1" x14ac:dyDescent="0.25">
      <c r="A81" s="61" t="s">
        <v>11</v>
      </c>
      <c r="B81" s="57">
        <v>0</v>
      </c>
      <c r="C81" s="58"/>
    </row>
    <row r="82" spans="1:3" hidden="1" x14ac:dyDescent="0.25">
      <c r="A82" s="62" t="s">
        <v>58</v>
      </c>
      <c r="B82" s="57"/>
      <c r="C82" s="58"/>
    </row>
    <row r="83" spans="1:3" hidden="1" x14ac:dyDescent="0.25">
      <c r="A83" s="62" t="s">
        <v>90</v>
      </c>
      <c r="B83" s="57"/>
      <c r="C83" s="58"/>
    </row>
    <row r="84" spans="1:3" hidden="1" x14ac:dyDescent="0.25">
      <c r="A84" s="62" t="s">
        <v>42</v>
      </c>
      <c r="B84" s="57"/>
      <c r="C84" s="58"/>
    </row>
    <row r="85" spans="1:3" hidden="1" x14ac:dyDescent="0.25">
      <c r="A85" s="62" t="s">
        <v>44</v>
      </c>
      <c r="B85" s="57"/>
      <c r="C85" s="58"/>
    </row>
    <row r="86" spans="1:3" hidden="1" x14ac:dyDescent="0.25">
      <c r="A86" s="62" t="s">
        <v>43</v>
      </c>
      <c r="B86" s="57"/>
      <c r="C86" s="58"/>
    </row>
    <row r="87" spans="1:3" hidden="1" x14ac:dyDescent="0.25">
      <c r="A87" s="62" t="s">
        <v>60</v>
      </c>
      <c r="B87" s="57"/>
      <c r="C87" s="58"/>
    </row>
    <row r="88" spans="1:3" s="3" customFormat="1" hidden="1" x14ac:dyDescent="0.25">
      <c r="A88" s="62" t="s">
        <v>61</v>
      </c>
      <c r="B88" s="57"/>
      <c r="C88" s="58"/>
    </row>
    <row r="89" spans="1:3" s="3" customFormat="1" x14ac:dyDescent="0.25">
      <c r="A89" s="59" t="s">
        <v>45</v>
      </c>
      <c r="B89" s="60">
        <f>SUM(B52:B81)</f>
        <v>228</v>
      </c>
      <c r="C89" s="54">
        <f t="shared" ref="C89" si="0">SUM(C52:C81)</f>
        <v>30.3</v>
      </c>
    </row>
    <row r="90" spans="1:3" hidden="1" x14ac:dyDescent="0.25">
      <c r="A90" s="65" t="s">
        <v>46</v>
      </c>
      <c r="B90" s="63">
        <f>SUM(B82:B88)</f>
        <v>0</v>
      </c>
      <c r="C90" s="64">
        <f t="shared" ref="C90" si="1">SUM(C82:C88)</f>
        <v>0</v>
      </c>
    </row>
    <row r="91" spans="1:3" x14ac:dyDescent="0.25">
      <c r="A91" s="59" t="s">
        <v>36</v>
      </c>
      <c r="B91" s="60">
        <f>B89+B90</f>
        <v>228</v>
      </c>
      <c r="C91" s="54">
        <f t="shared" ref="C91" si="2">C89+C90</f>
        <v>30.3</v>
      </c>
    </row>
    <row r="92" spans="1:3" hidden="1" x14ac:dyDescent="0.25">
      <c r="A92" s="111" t="s">
        <v>64</v>
      </c>
      <c r="B92" s="111"/>
      <c r="C92" s="111"/>
    </row>
    <row r="93" spans="1:3" hidden="1" x14ac:dyDescent="0.25">
      <c r="A93" s="61" t="s">
        <v>27</v>
      </c>
      <c r="B93" s="57"/>
      <c r="C93" s="58"/>
    </row>
    <row r="94" spans="1:3" hidden="1" x14ac:dyDescent="0.25">
      <c r="A94" s="61" t="s">
        <v>14</v>
      </c>
      <c r="B94" s="57"/>
      <c r="C94" s="58"/>
    </row>
    <row r="95" spans="1:3" hidden="1" x14ac:dyDescent="0.25">
      <c r="A95" s="61" t="s">
        <v>9</v>
      </c>
      <c r="B95" s="57"/>
      <c r="C95" s="58"/>
    </row>
    <row r="96" spans="1:3" hidden="1" x14ac:dyDescent="0.25">
      <c r="A96" s="61" t="s">
        <v>13</v>
      </c>
      <c r="B96" s="57"/>
      <c r="C96" s="58"/>
    </row>
    <row r="97" spans="1:3" hidden="1" x14ac:dyDescent="0.25">
      <c r="A97" s="61" t="s">
        <v>56</v>
      </c>
      <c r="B97" s="57"/>
      <c r="C97" s="58"/>
    </row>
    <row r="98" spans="1:3" hidden="1" x14ac:dyDescent="0.25">
      <c r="A98" s="61" t="s">
        <v>41</v>
      </c>
      <c r="B98" s="57"/>
      <c r="C98" s="58"/>
    </row>
    <row r="99" spans="1:3" hidden="1" x14ac:dyDescent="0.25">
      <c r="A99" s="61" t="s">
        <v>32</v>
      </c>
      <c r="B99" s="57"/>
      <c r="C99" s="58"/>
    </row>
    <row r="100" spans="1:3" hidden="1" x14ac:dyDescent="0.25">
      <c r="A100" s="61" t="s">
        <v>7</v>
      </c>
      <c r="B100" s="57"/>
      <c r="C100" s="58"/>
    </row>
    <row r="101" spans="1:3" hidden="1" x14ac:dyDescent="0.25">
      <c r="A101" s="61" t="s">
        <v>24</v>
      </c>
      <c r="B101" s="66"/>
      <c r="C101" s="66"/>
    </row>
    <row r="102" spans="1:3" hidden="1" x14ac:dyDescent="0.25">
      <c r="A102" s="61" t="s">
        <v>35</v>
      </c>
      <c r="B102" s="57"/>
      <c r="C102" s="58"/>
    </row>
    <row r="103" spans="1:3" hidden="1" x14ac:dyDescent="0.25">
      <c r="A103" s="61" t="s">
        <v>30</v>
      </c>
      <c r="B103" s="57"/>
      <c r="C103" s="58"/>
    </row>
    <row r="104" spans="1:3" hidden="1" x14ac:dyDescent="0.25">
      <c r="A104" s="61" t="s">
        <v>20</v>
      </c>
      <c r="B104" s="57"/>
      <c r="C104" s="58"/>
    </row>
    <row r="105" spans="1:3" hidden="1" x14ac:dyDescent="0.25">
      <c r="A105" s="61" t="s">
        <v>17</v>
      </c>
      <c r="B105" s="57"/>
      <c r="C105" s="58"/>
    </row>
    <row r="106" spans="1:3" hidden="1" x14ac:dyDescent="0.25">
      <c r="A106" s="61" t="s">
        <v>12</v>
      </c>
      <c r="B106" s="57"/>
      <c r="C106" s="58"/>
    </row>
    <row r="107" spans="1:3" hidden="1" x14ac:dyDescent="0.25">
      <c r="A107" s="61" t="s">
        <v>40</v>
      </c>
      <c r="B107" s="57"/>
      <c r="C107" s="58"/>
    </row>
    <row r="108" spans="1:3" hidden="1" x14ac:dyDescent="0.25">
      <c r="A108" s="61" t="s">
        <v>28</v>
      </c>
      <c r="B108" s="57"/>
      <c r="C108" s="58"/>
    </row>
    <row r="109" spans="1:3" hidden="1" x14ac:dyDescent="0.25">
      <c r="A109" s="61" t="s">
        <v>29</v>
      </c>
      <c r="B109" s="57"/>
      <c r="C109" s="58"/>
    </row>
    <row r="110" spans="1:3" hidden="1" x14ac:dyDescent="0.25">
      <c r="A110" s="61" t="s">
        <v>15</v>
      </c>
      <c r="B110" s="57"/>
      <c r="C110" s="58"/>
    </row>
    <row r="111" spans="1:3" hidden="1" x14ac:dyDescent="0.25">
      <c r="A111" s="61" t="s">
        <v>10</v>
      </c>
      <c r="B111" s="57"/>
      <c r="C111" s="58"/>
    </row>
    <row r="112" spans="1:3" hidden="1" x14ac:dyDescent="0.25">
      <c r="A112" s="61" t="s">
        <v>8</v>
      </c>
      <c r="B112" s="57"/>
      <c r="C112" s="58"/>
    </row>
    <row r="113" spans="1:3" hidden="1" x14ac:dyDescent="0.25">
      <c r="A113" s="61" t="s">
        <v>47</v>
      </c>
      <c r="B113" s="57"/>
      <c r="C113" s="58"/>
    </row>
    <row r="114" spans="1:3" hidden="1" x14ac:dyDescent="0.25">
      <c r="A114" s="61" t="s">
        <v>16</v>
      </c>
      <c r="B114" s="57"/>
      <c r="C114" s="58"/>
    </row>
    <row r="115" spans="1:3" hidden="1" x14ac:dyDescent="0.25">
      <c r="A115" s="61" t="s">
        <v>55</v>
      </c>
      <c r="B115" s="57"/>
      <c r="C115" s="58"/>
    </row>
    <row r="116" spans="1:3" hidden="1" x14ac:dyDescent="0.25">
      <c r="A116" s="61" t="s">
        <v>23</v>
      </c>
      <c r="B116" s="57"/>
      <c r="C116" s="58"/>
    </row>
    <row r="117" spans="1:3" hidden="1" x14ac:dyDescent="0.25">
      <c r="A117" s="61" t="s">
        <v>39</v>
      </c>
      <c r="B117" s="57"/>
      <c r="C117" s="58"/>
    </row>
    <row r="118" spans="1:3" hidden="1" x14ac:dyDescent="0.25">
      <c r="A118" s="61" t="s">
        <v>38</v>
      </c>
      <c r="B118" s="57"/>
      <c r="C118" s="58"/>
    </row>
    <row r="119" spans="1:3" hidden="1" x14ac:dyDescent="0.25">
      <c r="A119" s="61" t="s">
        <v>37</v>
      </c>
      <c r="B119" s="57"/>
      <c r="C119" s="58"/>
    </row>
    <row r="120" spans="1:3" hidden="1" x14ac:dyDescent="0.25">
      <c r="A120" s="61" t="s">
        <v>21</v>
      </c>
      <c r="B120" s="57"/>
      <c r="C120" s="58"/>
    </row>
    <row r="121" spans="1:3" hidden="1" x14ac:dyDescent="0.25">
      <c r="A121" s="61" t="s">
        <v>57</v>
      </c>
      <c r="B121" s="57"/>
      <c r="C121" s="58"/>
    </row>
    <row r="122" spans="1:3" hidden="1" x14ac:dyDescent="0.25">
      <c r="A122" s="61" t="s">
        <v>11</v>
      </c>
      <c r="B122" s="57"/>
      <c r="C122" s="58"/>
    </row>
    <row r="123" spans="1:3" hidden="1" x14ac:dyDescent="0.25">
      <c r="A123" s="59" t="s">
        <v>36</v>
      </c>
      <c r="B123" s="60">
        <f>SUM(B93:B122)</f>
        <v>0</v>
      </c>
      <c r="C123" s="54">
        <f t="shared" ref="C123" si="3">SUM(C93:C122)</f>
        <v>0</v>
      </c>
    </row>
    <row r="124" spans="1:3" x14ac:dyDescent="0.25">
      <c r="A124" s="111" t="s">
        <v>65</v>
      </c>
      <c r="B124" s="111"/>
      <c r="C124" s="111"/>
    </row>
    <row r="125" spans="1:3" hidden="1" x14ac:dyDescent="0.25">
      <c r="A125" s="61" t="s">
        <v>27</v>
      </c>
      <c r="B125" s="57">
        <v>0</v>
      </c>
      <c r="C125" s="58">
        <v>0</v>
      </c>
    </row>
    <row r="126" spans="1:3" hidden="1" x14ac:dyDescent="0.25">
      <c r="A126" s="61" t="s">
        <v>14</v>
      </c>
      <c r="B126" s="57">
        <v>0</v>
      </c>
      <c r="C126" s="58">
        <v>0</v>
      </c>
    </row>
    <row r="127" spans="1:3" hidden="1" x14ac:dyDescent="0.25">
      <c r="A127" s="61" t="s">
        <v>9</v>
      </c>
      <c r="B127" s="57">
        <v>0</v>
      </c>
      <c r="C127" s="58">
        <v>0</v>
      </c>
    </row>
    <row r="128" spans="1:3" hidden="1" x14ac:dyDescent="0.25">
      <c r="A128" s="61" t="s">
        <v>13</v>
      </c>
      <c r="B128" s="57">
        <v>0</v>
      </c>
      <c r="C128" s="58">
        <v>0</v>
      </c>
    </row>
    <row r="129" spans="1:3" hidden="1" x14ac:dyDescent="0.25">
      <c r="A129" s="61" t="s">
        <v>56</v>
      </c>
      <c r="B129" s="57">
        <v>0</v>
      </c>
      <c r="C129" s="58">
        <v>0</v>
      </c>
    </row>
    <row r="130" spans="1:3" hidden="1" x14ac:dyDescent="0.25">
      <c r="A130" s="61" t="s">
        <v>41</v>
      </c>
      <c r="B130" s="57">
        <v>0</v>
      </c>
      <c r="C130" s="58">
        <v>0</v>
      </c>
    </row>
    <row r="131" spans="1:3" hidden="1" x14ac:dyDescent="0.25">
      <c r="A131" s="61" t="s">
        <v>32</v>
      </c>
      <c r="B131" s="57">
        <v>0</v>
      </c>
      <c r="C131" s="58">
        <v>0</v>
      </c>
    </row>
    <row r="132" spans="1:3" hidden="1" x14ac:dyDescent="0.25">
      <c r="A132" s="61" t="s">
        <v>7</v>
      </c>
      <c r="B132" s="57">
        <v>0</v>
      </c>
      <c r="C132" s="58">
        <v>0</v>
      </c>
    </row>
    <row r="133" spans="1:3" hidden="1" x14ac:dyDescent="0.25">
      <c r="A133" s="61" t="s">
        <v>24</v>
      </c>
      <c r="B133" s="57">
        <v>0</v>
      </c>
      <c r="C133" s="58">
        <v>0</v>
      </c>
    </row>
    <row r="134" spans="1:3" hidden="1" x14ac:dyDescent="0.25">
      <c r="A134" s="61" t="s">
        <v>35</v>
      </c>
      <c r="B134" s="57">
        <v>0</v>
      </c>
      <c r="C134" s="58">
        <v>0</v>
      </c>
    </row>
    <row r="135" spans="1:3" hidden="1" x14ac:dyDescent="0.25">
      <c r="A135" s="61" t="s">
        <v>30</v>
      </c>
      <c r="B135" s="57">
        <v>0</v>
      </c>
      <c r="C135" s="58">
        <v>0</v>
      </c>
    </row>
    <row r="136" spans="1:3" hidden="1" x14ac:dyDescent="0.25">
      <c r="A136" s="61" t="s">
        <v>20</v>
      </c>
      <c r="B136" s="57">
        <v>0</v>
      </c>
      <c r="C136" s="58">
        <v>0</v>
      </c>
    </row>
    <row r="137" spans="1:3" hidden="1" x14ac:dyDescent="0.25">
      <c r="A137" s="61" t="s">
        <v>17</v>
      </c>
      <c r="B137" s="57">
        <v>0</v>
      </c>
      <c r="C137" s="58">
        <v>0</v>
      </c>
    </row>
    <row r="138" spans="1:3" hidden="1" x14ac:dyDescent="0.25">
      <c r="A138" s="61" t="s">
        <v>12</v>
      </c>
      <c r="B138" s="57">
        <v>0</v>
      </c>
      <c r="C138" s="58">
        <v>0</v>
      </c>
    </row>
    <row r="139" spans="1:3" hidden="1" x14ac:dyDescent="0.25">
      <c r="A139" s="61" t="s">
        <v>40</v>
      </c>
      <c r="B139" s="57">
        <v>0</v>
      </c>
      <c r="C139" s="58">
        <v>0</v>
      </c>
    </row>
    <row r="140" spans="1:3" hidden="1" x14ac:dyDescent="0.25">
      <c r="A140" s="61" t="s">
        <v>28</v>
      </c>
      <c r="B140" s="57">
        <v>0</v>
      </c>
      <c r="C140" s="58">
        <v>0</v>
      </c>
    </row>
    <row r="141" spans="1:3" hidden="1" x14ac:dyDescent="0.25">
      <c r="A141" s="61" t="s">
        <v>29</v>
      </c>
      <c r="B141" s="57">
        <v>0</v>
      </c>
      <c r="C141" s="58">
        <v>0</v>
      </c>
    </row>
    <row r="142" spans="1:3" hidden="1" x14ac:dyDescent="0.25">
      <c r="A142" s="61" t="s">
        <v>15</v>
      </c>
      <c r="B142" s="57">
        <v>0</v>
      </c>
      <c r="C142" s="58">
        <v>0</v>
      </c>
    </row>
    <row r="143" spans="1:3" hidden="1" x14ac:dyDescent="0.25">
      <c r="A143" s="61" t="s">
        <v>10</v>
      </c>
      <c r="B143" s="57">
        <v>0</v>
      </c>
      <c r="C143" s="58">
        <v>0</v>
      </c>
    </row>
    <row r="144" spans="1:3" hidden="1" x14ac:dyDescent="0.25">
      <c r="A144" s="61" t="s">
        <v>8</v>
      </c>
      <c r="B144" s="57">
        <v>0</v>
      </c>
      <c r="C144" s="58">
        <v>0</v>
      </c>
    </row>
    <row r="145" spans="1:3" hidden="1" x14ac:dyDescent="0.25">
      <c r="A145" s="61" t="s">
        <v>47</v>
      </c>
      <c r="B145" s="57">
        <v>0</v>
      </c>
      <c r="C145" s="58">
        <v>0</v>
      </c>
    </row>
    <row r="146" spans="1:3" hidden="1" x14ac:dyDescent="0.25">
      <c r="A146" s="61" t="s">
        <v>16</v>
      </c>
      <c r="B146" s="57">
        <v>0</v>
      </c>
      <c r="C146" s="58">
        <v>0</v>
      </c>
    </row>
    <row r="147" spans="1:3" hidden="1" x14ac:dyDescent="0.25">
      <c r="A147" s="61" t="s">
        <v>55</v>
      </c>
      <c r="B147" s="57">
        <v>0</v>
      </c>
      <c r="C147" s="58">
        <v>0</v>
      </c>
    </row>
    <row r="148" spans="1:3" hidden="1" x14ac:dyDescent="0.25">
      <c r="A148" s="61" t="s">
        <v>23</v>
      </c>
      <c r="B148" s="57">
        <v>0</v>
      </c>
      <c r="C148" s="58">
        <v>0</v>
      </c>
    </row>
    <row r="149" spans="1:3" hidden="1" x14ac:dyDescent="0.25">
      <c r="A149" s="61" t="s">
        <v>39</v>
      </c>
      <c r="B149" s="57">
        <v>0</v>
      </c>
      <c r="C149" s="58">
        <v>0</v>
      </c>
    </row>
    <row r="150" spans="1:3" hidden="1" x14ac:dyDescent="0.25">
      <c r="A150" s="61" t="s">
        <v>38</v>
      </c>
      <c r="B150" s="57">
        <v>0</v>
      </c>
      <c r="C150" s="58">
        <v>0</v>
      </c>
    </row>
    <row r="151" spans="1:3" hidden="1" x14ac:dyDescent="0.25">
      <c r="A151" s="61" t="s">
        <v>37</v>
      </c>
      <c r="B151" s="57">
        <v>0</v>
      </c>
      <c r="C151" s="58">
        <v>0</v>
      </c>
    </row>
    <row r="152" spans="1:3" hidden="1" x14ac:dyDescent="0.25">
      <c r="A152" s="61" t="s">
        <v>21</v>
      </c>
      <c r="B152" s="57">
        <v>0</v>
      </c>
      <c r="C152" s="58">
        <v>0</v>
      </c>
    </row>
    <row r="153" spans="1:3" x14ac:dyDescent="0.25">
      <c r="A153" s="61" t="s">
        <v>57</v>
      </c>
      <c r="B153" s="57">
        <v>36465</v>
      </c>
      <c r="C153" s="58">
        <v>43944</v>
      </c>
    </row>
    <row r="154" spans="1:3" hidden="1" x14ac:dyDescent="0.25">
      <c r="A154" s="61" t="s">
        <v>11</v>
      </c>
      <c r="B154" s="57"/>
      <c r="C154" s="58"/>
    </row>
    <row r="155" spans="1:3" hidden="1" x14ac:dyDescent="0.25">
      <c r="A155" s="62" t="s">
        <v>58</v>
      </c>
      <c r="B155" s="57"/>
      <c r="C155" s="58"/>
    </row>
    <row r="156" spans="1:3" hidden="1" x14ac:dyDescent="0.25">
      <c r="A156" s="62" t="s">
        <v>59</v>
      </c>
      <c r="B156" s="57"/>
      <c r="C156" s="58"/>
    </row>
    <row r="157" spans="1:3" hidden="1" x14ac:dyDescent="0.25">
      <c r="A157" s="62" t="s">
        <v>42</v>
      </c>
      <c r="B157" s="57"/>
      <c r="C157" s="58"/>
    </row>
    <row r="158" spans="1:3" hidden="1" x14ac:dyDescent="0.25">
      <c r="A158" s="62" t="s">
        <v>44</v>
      </c>
      <c r="B158" s="57"/>
      <c r="C158" s="58"/>
    </row>
    <row r="159" spans="1:3" hidden="1" x14ac:dyDescent="0.25">
      <c r="A159" s="62" t="s">
        <v>43</v>
      </c>
      <c r="B159" s="57"/>
      <c r="C159" s="58"/>
    </row>
    <row r="160" spans="1:3" hidden="1" x14ac:dyDescent="0.25">
      <c r="A160" s="62" t="s">
        <v>60</v>
      </c>
      <c r="B160" s="57"/>
      <c r="C160" s="58"/>
    </row>
    <row r="161" spans="1:3" hidden="1" x14ac:dyDescent="0.25">
      <c r="A161" s="67" t="s">
        <v>85</v>
      </c>
      <c r="B161" s="57"/>
      <c r="C161" s="58"/>
    </row>
    <row r="162" spans="1:3" hidden="1" x14ac:dyDescent="0.25">
      <c r="A162" s="62" t="s">
        <v>61</v>
      </c>
      <c r="B162" s="57"/>
      <c r="C162" s="58"/>
    </row>
    <row r="163" spans="1:3" x14ac:dyDescent="0.25">
      <c r="A163" s="59" t="s">
        <v>45</v>
      </c>
      <c r="B163" s="60">
        <f>SUM(B125:B154)</f>
        <v>36465</v>
      </c>
      <c r="C163" s="54">
        <f t="shared" ref="C163" si="4">SUM(C125:C154)</f>
        <v>43944</v>
      </c>
    </row>
    <row r="164" spans="1:3" ht="19.5" hidden="1" customHeight="1" x14ac:dyDescent="0.25">
      <c r="A164" s="65" t="s">
        <v>46</v>
      </c>
      <c r="B164" s="63">
        <f>SUM(B155:B162)</f>
        <v>0</v>
      </c>
      <c r="C164" s="64">
        <f t="shared" ref="C164" si="5">SUM(C155:C162)</f>
        <v>0</v>
      </c>
    </row>
    <row r="165" spans="1:3" x14ac:dyDescent="0.25">
      <c r="A165" s="59" t="s">
        <v>36</v>
      </c>
      <c r="B165" s="60">
        <f>B163+B164</f>
        <v>36465</v>
      </c>
      <c r="C165" s="54">
        <f t="shared" ref="C165" si="6">C163+C164</f>
        <v>43944</v>
      </c>
    </row>
    <row r="166" spans="1:3" hidden="1" x14ac:dyDescent="0.25">
      <c r="A166" s="111" t="s">
        <v>68</v>
      </c>
      <c r="B166" s="111"/>
      <c r="C166" s="111"/>
    </row>
    <row r="167" spans="1:3" hidden="1" x14ac:dyDescent="0.25">
      <c r="A167" s="61" t="s">
        <v>7</v>
      </c>
      <c r="B167" s="57"/>
      <c r="C167" s="58"/>
    </row>
    <row r="168" spans="1:3" hidden="1" x14ac:dyDescent="0.25">
      <c r="A168" s="61" t="s">
        <v>8</v>
      </c>
      <c r="B168" s="57"/>
      <c r="C168" s="58"/>
    </row>
    <row r="169" spans="1:3" hidden="1" x14ac:dyDescent="0.25">
      <c r="A169" s="61" t="s">
        <v>9</v>
      </c>
      <c r="B169" s="57"/>
      <c r="C169" s="58"/>
    </row>
    <row r="170" spans="1:3" hidden="1" x14ac:dyDescent="0.25">
      <c r="A170" s="61" t="s">
        <v>10</v>
      </c>
      <c r="B170" s="57"/>
      <c r="C170" s="58"/>
    </row>
    <row r="171" spans="1:3" hidden="1" x14ac:dyDescent="0.25">
      <c r="A171" s="61" t="s">
        <v>11</v>
      </c>
      <c r="B171" s="57"/>
      <c r="C171" s="58"/>
    </row>
    <row r="172" spans="1:3" hidden="1" x14ac:dyDescent="0.25">
      <c r="A172" s="61" t="s">
        <v>12</v>
      </c>
      <c r="B172" s="57"/>
      <c r="C172" s="58"/>
    </row>
    <row r="173" spans="1:3" hidden="1" x14ac:dyDescent="0.25">
      <c r="A173" s="61" t="s">
        <v>13</v>
      </c>
      <c r="B173" s="57"/>
      <c r="C173" s="58"/>
    </row>
    <row r="174" spans="1:3" hidden="1" x14ac:dyDescent="0.25">
      <c r="A174" s="61" t="s">
        <v>14</v>
      </c>
      <c r="B174" s="57"/>
      <c r="C174" s="58"/>
    </row>
    <row r="175" spans="1:3" hidden="1" x14ac:dyDescent="0.25">
      <c r="A175" s="61" t="s">
        <v>15</v>
      </c>
      <c r="B175" s="57"/>
      <c r="C175" s="58"/>
    </row>
    <row r="176" spans="1:3" hidden="1" x14ac:dyDescent="0.25">
      <c r="A176" s="61" t="s">
        <v>16</v>
      </c>
      <c r="B176" s="57"/>
      <c r="C176" s="58"/>
    </row>
    <row r="177" spans="1:3" hidden="1" x14ac:dyDescent="0.25">
      <c r="A177" s="61" t="s">
        <v>17</v>
      </c>
      <c r="B177" s="57"/>
      <c r="C177" s="58"/>
    </row>
    <row r="178" spans="1:3" hidden="1" x14ac:dyDescent="0.25">
      <c r="A178" s="61" t="s">
        <v>18</v>
      </c>
      <c r="B178" s="57"/>
      <c r="C178" s="58"/>
    </row>
    <row r="179" spans="1:3" hidden="1" x14ac:dyDescent="0.25">
      <c r="A179" s="61" t="s">
        <v>19</v>
      </c>
      <c r="B179" s="57"/>
      <c r="C179" s="58"/>
    </row>
    <row r="180" spans="1:3" hidden="1" x14ac:dyDescent="0.25">
      <c r="A180" s="61" t="s">
        <v>69</v>
      </c>
      <c r="B180" s="57"/>
      <c r="C180" s="58"/>
    </row>
    <row r="181" spans="1:3" hidden="1" x14ac:dyDescent="0.25">
      <c r="A181" s="61" t="s">
        <v>20</v>
      </c>
      <c r="B181" s="57"/>
      <c r="C181" s="58"/>
    </row>
    <row r="182" spans="1:3" hidden="1" x14ac:dyDescent="0.25">
      <c r="A182" s="61" t="s">
        <v>21</v>
      </c>
      <c r="B182" s="57"/>
      <c r="C182" s="58"/>
    </row>
    <row r="183" spans="1:3" hidden="1" x14ac:dyDescent="0.25">
      <c r="A183" s="61" t="s">
        <v>22</v>
      </c>
      <c r="B183" s="57"/>
      <c r="C183" s="58"/>
    </row>
    <row r="184" spans="1:3" hidden="1" x14ac:dyDescent="0.25">
      <c r="A184" s="61" t="s">
        <v>23</v>
      </c>
      <c r="B184" s="57"/>
      <c r="C184" s="58"/>
    </row>
    <row r="185" spans="1:3" hidden="1" x14ac:dyDescent="0.25">
      <c r="A185" s="61" t="s">
        <v>24</v>
      </c>
      <c r="B185" s="57"/>
      <c r="C185" s="58"/>
    </row>
    <row r="186" spans="1:3" hidden="1" x14ac:dyDescent="0.25">
      <c r="A186" s="61" t="s">
        <v>25</v>
      </c>
      <c r="B186" s="57"/>
      <c r="C186" s="58"/>
    </row>
    <row r="187" spans="1:3" hidden="1" x14ac:dyDescent="0.25">
      <c r="A187" s="61" t="s">
        <v>51</v>
      </c>
      <c r="B187" s="57"/>
      <c r="C187" s="58"/>
    </row>
    <row r="188" spans="1:3" ht="30" hidden="1" x14ac:dyDescent="0.25">
      <c r="A188" s="61" t="s">
        <v>70</v>
      </c>
      <c r="B188" s="57"/>
      <c r="C188" s="58"/>
    </row>
    <row r="189" spans="1:3" hidden="1" x14ac:dyDescent="0.25">
      <c r="A189" s="61" t="s">
        <v>26</v>
      </c>
      <c r="B189" s="57"/>
      <c r="C189" s="58"/>
    </row>
    <row r="190" spans="1:3" hidden="1" x14ac:dyDescent="0.25">
      <c r="A190" s="61" t="s">
        <v>27</v>
      </c>
      <c r="B190" s="57"/>
      <c r="C190" s="58"/>
    </row>
    <row r="191" spans="1:3" hidden="1" x14ac:dyDescent="0.25">
      <c r="A191" s="61" t="s">
        <v>28</v>
      </c>
      <c r="B191" s="57"/>
      <c r="C191" s="58"/>
    </row>
    <row r="192" spans="1:3" hidden="1" x14ac:dyDescent="0.25">
      <c r="A192" s="61" t="s">
        <v>29</v>
      </c>
      <c r="B192" s="57"/>
      <c r="C192" s="58"/>
    </row>
    <row r="193" spans="1:3" hidden="1" x14ac:dyDescent="0.25">
      <c r="A193" s="61" t="s">
        <v>30</v>
      </c>
      <c r="B193" s="57"/>
      <c r="C193" s="58"/>
    </row>
    <row r="194" spans="1:3" hidden="1" x14ac:dyDescent="0.25">
      <c r="A194" s="61" t="s">
        <v>31</v>
      </c>
      <c r="B194" s="57"/>
      <c r="C194" s="58"/>
    </row>
    <row r="195" spans="1:3" hidden="1" x14ac:dyDescent="0.25">
      <c r="A195" s="61" t="s">
        <v>32</v>
      </c>
      <c r="B195" s="57"/>
      <c r="C195" s="58"/>
    </row>
    <row r="196" spans="1:3" hidden="1" x14ac:dyDescent="0.25">
      <c r="A196" s="61" t="s">
        <v>33</v>
      </c>
      <c r="B196" s="57"/>
      <c r="C196" s="58"/>
    </row>
    <row r="197" spans="1:3" ht="30" hidden="1" x14ac:dyDescent="0.25">
      <c r="A197" s="61" t="s">
        <v>34</v>
      </c>
      <c r="B197" s="57"/>
      <c r="C197" s="58"/>
    </row>
    <row r="198" spans="1:3" hidden="1" x14ac:dyDescent="0.25">
      <c r="A198" s="61" t="s">
        <v>35</v>
      </c>
      <c r="B198" s="57"/>
      <c r="C198" s="58"/>
    </row>
    <row r="199" spans="1:3" hidden="1" x14ac:dyDescent="0.25">
      <c r="A199" s="59" t="s">
        <v>36</v>
      </c>
      <c r="B199" s="60">
        <f>SUM(B167:B198)</f>
        <v>0</v>
      </c>
      <c r="C199" s="54">
        <f>SUM(C167:C198)</f>
        <v>0</v>
      </c>
    </row>
    <row r="200" spans="1:3" hidden="1" x14ac:dyDescent="0.25">
      <c r="A200" s="55" t="s">
        <v>48</v>
      </c>
      <c r="B200" s="60"/>
      <c r="C200" s="54"/>
    </row>
    <row r="201" spans="1:3" hidden="1" x14ac:dyDescent="0.25">
      <c r="A201" s="72" t="s">
        <v>49</v>
      </c>
      <c r="B201" s="63"/>
      <c r="C201" s="64"/>
    </row>
    <row r="202" spans="1:3" ht="15.75" x14ac:dyDescent="0.25">
      <c r="A202" s="73" t="s">
        <v>50</v>
      </c>
      <c r="B202" s="73"/>
      <c r="C202" s="74">
        <f>C49+C91+C123+C165+C199+C200</f>
        <v>43974.3</v>
      </c>
    </row>
    <row r="203" spans="1:3" ht="15.75" x14ac:dyDescent="0.25">
      <c r="A203" s="83" t="s">
        <v>92</v>
      </c>
      <c r="B203" s="87"/>
      <c r="C203" s="74"/>
    </row>
    <row r="204" spans="1:3" ht="15.75" x14ac:dyDescent="0.25">
      <c r="A204" s="83" t="s">
        <v>93</v>
      </c>
      <c r="B204" s="87"/>
      <c r="C204" s="74"/>
    </row>
    <row r="205" spans="1:3" hidden="1" x14ac:dyDescent="0.25">
      <c r="A205" s="104" t="s">
        <v>94</v>
      </c>
      <c r="B205" s="105"/>
      <c r="C205" s="106"/>
    </row>
    <row r="206" spans="1:3" hidden="1" x14ac:dyDescent="0.25">
      <c r="A206" s="21" t="s">
        <v>7</v>
      </c>
      <c r="B206" s="9"/>
      <c r="C206" s="24"/>
    </row>
    <row r="207" spans="1:3" hidden="1" x14ac:dyDescent="0.25">
      <c r="A207" s="21" t="s">
        <v>67</v>
      </c>
      <c r="B207" s="9"/>
      <c r="C207" s="25"/>
    </row>
    <row r="208" spans="1:3" hidden="1" x14ac:dyDescent="0.25">
      <c r="A208" s="21" t="s">
        <v>8</v>
      </c>
      <c r="B208" s="9"/>
      <c r="C208" s="25"/>
    </row>
    <row r="209" spans="1:3" hidden="1" x14ac:dyDescent="0.25">
      <c r="A209" s="21" t="s">
        <v>9</v>
      </c>
      <c r="B209" s="9"/>
      <c r="C209" s="25"/>
    </row>
    <row r="210" spans="1:3" hidden="1" x14ac:dyDescent="0.25">
      <c r="A210" s="21" t="s">
        <v>10</v>
      </c>
      <c r="B210" s="9"/>
      <c r="C210" s="25"/>
    </row>
    <row r="211" spans="1:3" hidden="1" x14ac:dyDescent="0.25">
      <c r="A211" s="21" t="s">
        <v>11</v>
      </c>
      <c r="B211" s="9"/>
      <c r="C211" s="25"/>
    </row>
    <row r="212" spans="1:3" hidden="1" x14ac:dyDescent="0.25">
      <c r="A212" s="21" t="s">
        <v>12</v>
      </c>
      <c r="B212" s="9"/>
      <c r="C212" s="25"/>
    </row>
    <row r="213" spans="1:3" hidden="1" x14ac:dyDescent="0.25">
      <c r="A213" s="21" t="s">
        <v>13</v>
      </c>
      <c r="B213" s="9"/>
      <c r="C213" s="25"/>
    </row>
    <row r="214" spans="1:3" hidden="1" x14ac:dyDescent="0.25">
      <c r="A214" s="21" t="s">
        <v>14</v>
      </c>
      <c r="B214" s="9"/>
      <c r="C214" s="25"/>
    </row>
    <row r="215" spans="1:3" hidden="1" x14ac:dyDescent="0.25">
      <c r="A215" s="21" t="s">
        <v>15</v>
      </c>
      <c r="B215" s="9"/>
      <c r="C215" s="25"/>
    </row>
    <row r="216" spans="1:3" hidden="1" x14ac:dyDescent="0.25">
      <c r="A216" s="21" t="s">
        <v>16</v>
      </c>
      <c r="B216" s="9"/>
      <c r="C216" s="25"/>
    </row>
    <row r="217" spans="1:3" hidden="1" x14ac:dyDescent="0.25">
      <c r="A217" s="21" t="s">
        <v>17</v>
      </c>
      <c r="B217" s="9"/>
      <c r="C217" s="25"/>
    </row>
    <row r="218" spans="1:3" hidden="1" x14ac:dyDescent="0.25">
      <c r="A218" s="21" t="s">
        <v>18</v>
      </c>
      <c r="B218" s="9"/>
      <c r="C218" s="25"/>
    </row>
    <row r="219" spans="1:3" hidden="1" x14ac:dyDescent="0.25">
      <c r="A219" s="21" t="s">
        <v>19</v>
      </c>
      <c r="B219" s="9"/>
      <c r="C219" s="25"/>
    </row>
    <row r="220" spans="1:3" hidden="1" x14ac:dyDescent="0.25">
      <c r="A220" s="21" t="s">
        <v>53</v>
      </c>
      <c r="B220" s="9"/>
      <c r="C220" s="25"/>
    </row>
    <row r="221" spans="1:3" hidden="1" x14ac:dyDescent="0.25">
      <c r="A221" s="21" t="s">
        <v>20</v>
      </c>
      <c r="B221" s="9"/>
      <c r="C221" s="25"/>
    </row>
    <row r="222" spans="1:3" hidden="1" x14ac:dyDescent="0.25">
      <c r="A222" s="21" t="s">
        <v>21</v>
      </c>
      <c r="B222" s="9"/>
      <c r="C222" s="25"/>
    </row>
    <row r="223" spans="1:3" hidden="1" x14ac:dyDescent="0.25">
      <c r="A223" s="21" t="s">
        <v>22</v>
      </c>
      <c r="B223" s="9"/>
      <c r="C223" s="25"/>
    </row>
    <row r="224" spans="1:3" hidden="1" x14ac:dyDescent="0.25">
      <c r="A224" s="21" t="s">
        <v>23</v>
      </c>
      <c r="B224" s="9"/>
      <c r="C224" s="25"/>
    </row>
    <row r="225" spans="1:3" hidden="1" x14ac:dyDescent="0.25">
      <c r="A225" s="21" t="s">
        <v>24</v>
      </c>
      <c r="B225" s="9"/>
      <c r="C225" s="25"/>
    </row>
    <row r="226" spans="1:3" hidden="1" x14ac:dyDescent="0.25">
      <c r="A226" s="21" t="s">
        <v>25</v>
      </c>
      <c r="B226" s="9"/>
      <c r="C226" s="25"/>
    </row>
    <row r="227" spans="1:3" hidden="1" x14ac:dyDescent="0.25">
      <c r="A227" s="21" t="s">
        <v>51</v>
      </c>
      <c r="B227" s="9"/>
      <c r="C227" s="25"/>
    </row>
    <row r="228" spans="1:3" hidden="1" x14ac:dyDescent="0.25">
      <c r="A228" s="21" t="s">
        <v>52</v>
      </c>
      <c r="B228" s="9"/>
      <c r="C228" s="25"/>
    </row>
    <row r="229" spans="1:3" hidden="1" x14ac:dyDescent="0.25">
      <c r="A229" s="21" t="s">
        <v>26</v>
      </c>
      <c r="B229" s="9"/>
      <c r="C229" s="25"/>
    </row>
    <row r="230" spans="1:3" hidden="1" x14ac:dyDescent="0.25">
      <c r="A230" s="21" t="s">
        <v>27</v>
      </c>
      <c r="B230" s="9"/>
      <c r="C230" s="25"/>
    </row>
    <row r="231" spans="1:3" hidden="1" x14ac:dyDescent="0.25">
      <c r="A231" s="21" t="s">
        <v>28</v>
      </c>
      <c r="B231" s="9"/>
      <c r="C231" s="25"/>
    </row>
    <row r="232" spans="1:3" hidden="1" x14ac:dyDescent="0.25">
      <c r="A232" s="21" t="s">
        <v>29</v>
      </c>
      <c r="B232" s="9"/>
      <c r="C232" s="25"/>
    </row>
    <row r="233" spans="1:3" hidden="1" x14ac:dyDescent="0.25">
      <c r="A233" s="21" t="s">
        <v>30</v>
      </c>
      <c r="B233" s="9"/>
      <c r="C233" s="25"/>
    </row>
    <row r="234" spans="1:3" ht="30" hidden="1" x14ac:dyDescent="0.25">
      <c r="A234" s="21" t="s">
        <v>54</v>
      </c>
      <c r="B234" s="9"/>
      <c r="C234" s="25"/>
    </row>
    <row r="235" spans="1:3" hidden="1" x14ac:dyDescent="0.25">
      <c r="A235" s="21" t="s">
        <v>31</v>
      </c>
      <c r="B235" s="9"/>
      <c r="C235" s="25"/>
    </row>
    <row r="236" spans="1:3" hidden="1" x14ac:dyDescent="0.25">
      <c r="A236" s="21" t="s">
        <v>32</v>
      </c>
      <c r="B236" s="9"/>
      <c r="C236" s="25"/>
    </row>
    <row r="237" spans="1:3" hidden="1" x14ac:dyDescent="0.25">
      <c r="A237" s="21" t="s">
        <v>33</v>
      </c>
      <c r="B237" s="9"/>
      <c r="C237" s="25"/>
    </row>
    <row r="238" spans="1:3" ht="30" hidden="1" x14ac:dyDescent="0.25">
      <c r="A238" s="21" t="s">
        <v>34</v>
      </c>
      <c r="B238" s="9"/>
      <c r="C238" s="25"/>
    </row>
    <row r="239" spans="1:3" hidden="1" x14ac:dyDescent="0.25">
      <c r="A239" s="21" t="s">
        <v>55</v>
      </c>
      <c r="B239" s="10"/>
      <c r="C239" s="26"/>
    </row>
    <row r="240" spans="1:3" hidden="1" x14ac:dyDescent="0.25">
      <c r="A240" s="21" t="s">
        <v>35</v>
      </c>
      <c r="B240" s="30"/>
      <c r="C240" s="20"/>
    </row>
    <row r="241" spans="1:3" ht="15.75" hidden="1" thickBot="1" x14ac:dyDescent="0.3">
      <c r="A241" s="28" t="s">
        <v>62</v>
      </c>
      <c r="B241" s="33">
        <f>SUM(B206:B240)</f>
        <v>0</v>
      </c>
      <c r="C241" s="34">
        <f>SUM(C206:C240)</f>
        <v>0</v>
      </c>
    </row>
  </sheetData>
  <mergeCells count="15"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zoomScaleSheetLayoutView="100" workbookViewId="0">
      <selection activeCell="A111"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8" t="s">
        <v>0</v>
      </c>
      <c r="B1" s="108"/>
      <c r="C1" s="108"/>
    </row>
    <row r="2" spans="1:3" x14ac:dyDescent="0.25">
      <c r="A2" s="108" t="s">
        <v>1</v>
      </c>
      <c r="B2" s="108"/>
      <c r="C2" s="108"/>
    </row>
    <row r="3" spans="1:3" x14ac:dyDescent="0.25">
      <c r="A3" s="108" t="s">
        <v>86</v>
      </c>
      <c r="B3" s="108"/>
      <c r="C3" s="108"/>
    </row>
    <row r="4" spans="1:3" x14ac:dyDescent="0.25">
      <c r="A4" s="107" t="s">
        <v>2</v>
      </c>
      <c r="B4" s="107"/>
      <c r="C4" s="107"/>
    </row>
    <row r="5" spans="1:3" x14ac:dyDescent="0.25">
      <c r="A5" s="109" t="s">
        <v>83</v>
      </c>
      <c r="B5" s="109"/>
      <c r="C5" s="109"/>
    </row>
    <row r="6" spans="1:3" x14ac:dyDescent="0.25">
      <c r="A6" s="107" t="s">
        <v>3</v>
      </c>
      <c r="B6" s="107"/>
      <c r="C6" s="107"/>
    </row>
    <row r="7" spans="1:3" x14ac:dyDescent="0.25">
      <c r="A7" s="107" t="s">
        <v>4</v>
      </c>
      <c r="B7" s="107"/>
      <c r="C7" s="107"/>
    </row>
    <row r="8" spans="1:3" x14ac:dyDescent="0.25">
      <c r="A8" s="107" t="s">
        <v>87</v>
      </c>
      <c r="B8" s="107"/>
      <c r="C8" s="107"/>
    </row>
    <row r="10" spans="1:3" ht="90" x14ac:dyDescent="0.25">
      <c r="A10" s="27" t="s">
        <v>63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99" t="s">
        <v>96</v>
      </c>
      <c r="B12" s="99"/>
      <c r="C12" s="99"/>
    </row>
    <row r="13" spans="1:3" hidden="1" x14ac:dyDescent="0.25">
      <c r="A13" s="36" t="s">
        <v>7</v>
      </c>
      <c r="B13" s="4"/>
      <c r="C13" s="37"/>
    </row>
    <row r="14" spans="1:3" hidden="1" x14ac:dyDescent="0.25">
      <c r="A14" s="36" t="s">
        <v>67</v>
      </c>
      <c r="B14" s="4"/>
      <c r="C14" s="37"/>
    </row>
    <row r="15" spans="1:3" hidden="1" x14ac:dyDescent="0.25">
      <c r="A15" s="36" t="s">
        <v>8</v>
      </c>
      <c r="B15" s="4"/>
      <c r="C15" s="37"/>
    </row>
    <row r="16" spans="1:3" hidden="1" x14ac:dyDescent="0.25">
      <c r="A16" s="36" t="s">
        <v>56</v>
      </c>
      <c r="B16" s="4"/>
      <c r="C16" s="37"/>
    </row>
    <row r="17" spans="1:3" hidden="1" x14ac:dyDescent="0.25">
      <c r="A17" s="36" t="s">
        <v>9</v>
      </c>
      <c r="B17" s="4"/>
      <c r="C17" s="37"/>
    </row>
    <row r="18" spans="1:3" hidden="1" x14ac:dyDescent="0.25">
      <c r="A18" s="36" t="s">
        <v>10</v>
      </c>
      <c r="B18" s="4"/>
      <c r="C18" s="37"/>
    </row>
    <row r="19" spans="1:3" hidden="1" x14ac:dyDescent="0.25">
      <c r="A19" s="36" t="s">
        <v>11</v>
      </c>
      <c r="B19" s="4"/>
      <c r="C19" s="37"/>
    </row>
    <row r="20" spans="1:3" hidden="1" x14ac:dyDescent="0.25">
      <c r="A20" s="36" t="s">
        <v>12</v>
      </c>
      <c r="B20" s="4"/>
      <c r="C20" s="37"/>
    </row>
    <row r="21" spans="1:3" hidden="1" x14ac:dyDescent="0.25">
      <c r="A21" s="36" t="s">
        <v>13</v>
      </c>
      <c r="B21" s="4"/>
      <c r="C21" s="37"/>
    </row>
    <row r="22" spans="1:3" hidden="1" x14ac:dyDescent="0.25">
      <c r="A22" s="36" t="s">
        <v>14</v>
      </c>
      <c r="B22" s="4"/>
      <c r="C22" s="37"/>
    </row>
    <row r="23" spans="1:3" hidden="1" x14ac:dyDescent="0.25">
      <c r="A23" s="36" t="s">
        <v>15</v>
      </c>
      <c r="B23" s="4"/>
      <c r="C23" s="37"/>
    </row>
    <row r="24" spans="1:3" hidden="1" x14ac:dyDescent="0.25">
      <c r="A24" s="36" t="s">
        <v>16</v>
      </c>
      <c r="B24" s="4"/>
      <c r="C24" s="37"/>
    </row>
    <row r="25" spans="1:3" hidden="1" x14ac:dyDescent="0.25">
      <c r="A25" s="36" t="s">
        <v>17</v>
      </c>
      <c r="B25" s="4"/>
      <c r="C25" s="37"/>
    </row>
    <row r="26" spans="1:3" hidden="1" x14ac:dyDescent="0.25">
      <c r="A26" s="36" t="s">
        <v>18</v>
      </c>
      <c r="B26" s="4"/>
      <c r="C26" s="37"/>
    </row>
    <row r="27" spans="1:3" hidden="1" x14ac:dyDescent="0.25">
      <c r="A27" s="36" t="s">
        <v>19</v>
      </c>
      <c r="B27" s="4"/>
      <c r="C27" s="37"/>
    </row>
    <row r="28" spans="1:3" hidden="1" x14ac:dyDescent="0.25">
      <c r="A28" s="36" t="s">
        <v>53</v>
      </c>
      <c r="B28" s="4"/>
      <c r="C28" s="37"/>
    </row>
    <row r="29" spans="1:3" hidden="1" x14ac:dyDescent="0.25">
      <c r="A29" s="36" t="s">
        <v>20</v>
      </c>
      <c r="B29" s="4"/>
      <c r="C29" s="37"/>
    </row>
    <row r="30" spans="1:3" hidden="1" x14ac:dyDescent="0.25">
      <c r="A30" s="36" t="s">
        <v>21</v>
      </c>
      <c r="B30" s="4"/>
      <c r="C30" s="37"/>
    </row>
    <row r="31" spans="1:3" hidden="1" x14ac:dyDescent="0.25">
      <c r="A31" s="36" t="s">
        <v>22</v>
      </c>
      <c r="B31" s="4"/>
      <c r="C31" s="37"/>
    </row>
    <row r="32" spans="1:3" hidden="1" x14ac:dyDescent="0.25">
      <c r="A32" s="36" t="s">
        <v>23</v>
      </c>
      <c r="B32" s="4"/>
      <c r="C32" s="37"/>
    </row>
    <row r="33" spans="1:3" hidden="1" x14ac:dyDescent="0.25">
      <c r="A33" s="36" t="s">
        <v>24</v>
      </c>
      <c r="B33" s="4"/>
      <c r="C33" s="37"/>
    </row>
    <row r="34" spans="1:3" hidden="1" x14ac:dyDescent="0.25">
      <c r="A34" s="36" t="s">
        <v>25</v>
      </c>
      <c r="B34" s="4"/>
      <c r="C34" s="37"/>
    </row>
    <row r="35" spans="1:3" hidden="1" x14ac:dyDescent="0.25">
      <c r="A35" s="36" t="s">
        <v>51</v>
      </c>
      <c r="B35" s="4"/>
      <c r="C35" s="37"/>
    </row>
    <row r="36" spans="1:3" hidden="1" x14ac:dyDescent="0.25">
      <c r="A36" s="36" t="s">
        <v>52</v>
      </c>
      <c r="B36" s="4"/>
      <c r="C36" s="37"/>
    </row>
    <row r="37" spans="1:3" hidden="1" x14ac:dyDescent="0.25">
      <c r="A37" s="36" t="s">
        <v>26</v>
      </c>
      <c r="B37" s="4"/>
      <c r="C37" s="37"/>
    </row>
    <row r="38" spans="1:3" hidden="1" x14ac:dyDescent="0.25">
      <c r="A38" s="36" t="s">
        <v>27</v>
      </c>
      <c r="B38" s="4"/>
      <c r="C38" s="37"/>
    </row>
    <row r="39" spans="1:3" hidden="1" x14ac:dyDescent="0.25">
      <c r="A39" s="36" t="s">
        <v>28</v>
      </c>
      <c r="B39" s="4"/>
      <c r="C39" s="37"/>
    </row>
    <row r="40" spans="1:3" hidden="1" x14ac:dyDescent="0.25">
      <c r="A40" s="36" t="s">
        <v>29</v>
      </c>
      <c r="B40" s="4"/>
      <c r="C40" s="37"/>
    </row>
    <row r="41" spans="1:3" hidden="1" x14ac:dyDescent="0.25">
      <c r="A41" s="36" t="s">
        <v>30</v>
      </c>
      <c r="B41" s="4"/>
      <c r="C41" s="37"/>
    </row>
    <row r="42" spans="1:3" ht="30" hidden="1" x14ac:dyDescent="0.25">
      <c r="A42" s="36" t="s">
        <v>54</v>
      </c>
      <c r="B42" s="4"/>
      <c r="C42" s="37"/>
    </row>
    <row r="43" spans="1:3" hidden="1" x14ac:dyDescent="0.25">
      <c r="A43" s="36" t="s">
        <v>31</v>
      </c>
      <c r="B43" s="4"/>
      <c r="C43" s="37"/>
    </row>
    <row r="44" spans="1:3" hidden="1" x14ac:dyDescent="0.25">
      <c r="A44" s="36" t="s">
        <v>32</v>
      </c>
      <c r="B44" s="4"/>
      <c r="C44" s="37"/>
    </row>
    <row r="45" spans="1:3" hidden="1" x14ac:dyDescent="0.25">
      <c r="A45" s="36" t="s">
        <v>33</v>
      </c>
      <c r="B45" s="4"/>
      <c r="C45" s="37"/>
    </row>
    <row r="46" spans="1:3" ht="30" hidden="1" x14ac:dyDescent="0.25">
      <c r="A46" s="36" t="s">
        <v>34</v>
      </c>
      <c r="B46" s="4"/>
      <c r="C46" s="37"/>
    </row>
    <row r="47" spans="1:3" hidden="1" x14ac:dyDescent="0.25">
      <c r="A47" s="36" t="s">
        <v>55</v>
      </c>
      <c r="B47" s="4"/>
      <c r="C47" s="37"/>
    </row>
    <row r="48" spans="1:3" hidden="1" x14ac:dyDescent="0.25">
      <c r="A48" s="36" t="s">
        <v>35</v>
      </c>
      <c r="B48" s="4"/>
      <c r="C48" s="37"/>
    </row>
    <row r="49" spans="1:3" hidden="1" x14ac:dyDescent="0.25">
      <c r="A49" s="38" t="s">
        <v>36</v>
      </c>
      <c r="B49" s="7">
        <f>SUM(B13:B48)</f>
        <v>0</v>
      </c>
      <c r="C49" s="39">
        <f>SUM(C13:C48)</f>
        <v>0</v>
      </c>
    </row>
    <row r="50" spans="1:3" x14ac:dyDescent="0.25">
      <c r="A50" s="99" t="s">
        <v>66</v>
      </c>
      <c r="B50" s="99"/>
      <c r="C50" s="99"/>
    </row>
    <row r="51" spans="1:3" hidden="1" x14ac:dyDescent="0.25">
      <c r="A51" s="99" t="s">
        <v>95</v>
      </c>
      <c r="B51" s="99"/>
      <c r="C51" s="99"/>
    </row>
    <row r="52" spans="1:3" hidden="1" x14ac:dyDescent="0.25">
      <c r="A52" s="50" t="s">
        <v>27</v>
      </c>
      <c r="B52" s="4">
        <v>0</v>
      </c>
      <c r="C52" s="37">
        <v>0</v>
      </c>
    </row>
    <row r="53" spans="1:3" hidden="1" x14ac:dyDescent="0.25">
      <c r="A53" s="50" t="s">
        <v>14</v>
      </c>
      <c r="B53" s="4">
        <v>0</v>
      </c>
      <c r="C53" s="37">
        <v>0</v>
      </c>
    </row>
    <row r="54" spans="1:3" hidden="1" x14ac:dyDescent="0.25">
      <c r="A54" s="50" t="s">
        <v>9</v>
      </c>
      <c r="B54" s="4">
        <v>0</v>
      </c>
      <c r="C54" s="37">
        <v>0</v>
      </c>
    </row>
    <row r="55" spans="1:3" hidden="1" x14ac:dyDescent="0.25">
      <c r="A55" s="50" t="s">
        <v>13</v>
      </c>
      <c r="B55" s="4">
        <v>0</v>
      </c>
      <c r="C55" s="37">
        <v>0</v>
      </c>
    </row>
    <row r="56" spans="1:3" hidden="1" x14ac:dyDescent="0.25">
      <c r="A56" s="50" t="s">
        <v>56</v>
      </c>
      <c r="B56" s="4">
        <v>0</v>
      </c>
      <c r="C56" s="37">
        <v>0</v>
      </c>
    </row>
    <row r="57" spans="1:3" hidden="1" x14ac:dyDescent="0.25">
      <c r="A57" s="50" t="s">
        <v>41</v>
      </c>
      <c r="B57" s="4">
        <v>0</v>
      </c>
      <c r="C57" s="37">
        <v>0</v>
      </c>
    </row>
    <row r="58" spans="1:3" hidden="1" x14ac:dyDescent="0.25">
      <c r="A58" s="50" t="s">
        <v>32</v>
      </c>
      <c r="B58" s="4">
        <v>0</v>
      </c>
      <c r="C58" s="37">
        <v>0</v>
      </c>
    </row>
    <row r="59" spans="1:3" hidden="1" x14ac:dyDescent="0.25">
      <c r="A59" s="50" t="s">
        <v>7</v>
      </c>
      <c r="B59" s="4">
        <v>0</v>
      </c>
      <c r="C59" s="37">
        <v>0</v>
      </c>
    </row>
    <row r="60" spans="1:3" hidden="1" x14ac:dyDescent="0.25">
      <c r="A60" s="50" t="s">
        <v>24</v>
      </c>
      <c r="B60" s="4">
        <v>0</v>
      </c>
      <c r="C60" s="37">
        <v>0</v>
      </c>
    </row>
    <row r="61" spans="1:3" hidden="1" x14ac:dyDescent="0.25">
      <c r="A61" s="50" t="s">
        <v>35</v>
      </c>
      <c r="B61" s="4">
        <v>0</v>
      </c>
      <c r="C61" s="37">
        <v>0</v>
      </c>
    </row>
    <row r="62" spans="1:3" hidden="1" x14ac:dyDescent="0.25">
      <c r="A62" s="50" t="s">
        <v>30</v>
      </c>
      <c r="B62" s="4">
        <v>0</v>
      </c>
      <c r="C62" s="37">
        <v>0</v>
      </c>
    </row>
    <row r="63" spans="1:3" hidden="1" x14ac:dyDescent="0.25">
      <c r="A63" s="50" t="s">
        <v>20</v>
      </c>
      <c r="B63" s="4">
        <v>0</v>
      </c>
      <c r="C63" s="37">
        <v>0</v>
      </c>
    </row>
    <row r="64" spans="1:3" hidden="1" x14ac:dyDescent="0.25">
      <c r="A64" s="50" t="s">
        <v>17</v>
      </c>
      <c r="B64" s="4">
        <v>0</v>
      </c>
      <c r="C64" s="37">
        <v>0</v>
      </c>
    </row>
    <row r="65" spans="1:3" hidden="1" x14ac:dyDescent="0.25">
      <c r="A65" s="50" t="s">
        <v>12</v>
      </c>
      <c r="B65" s="4">
        <v>0</v>
      </c>
      <c r="C65" s="37">
        <v>0</v>
      </c>
    </row>
    <row r="66" spans="1:3" hidden="1" x14ac:dyDescent="0.25">
      <c r="A66" s="50" t="s">
        <v>40</v>
      </c>
      <c r="B66" s="4">
        <v>0</v>
      </c>
      <c r="C66" s="37">
        <v>0</v>
      </c>
    </row>
    <row r="67" spans="1:3" hidden="1" x14ac:dyDescent="0.25">
      <c r="A67" s="50" t="s">
        <v>28</v>
      </c>
      <c r="B67" s="4">
        <v>0</v>
      </c>
      <c r="C67" s="37">
        <v>0</v>
      </c>
    </row>
    <row r="68" spans="1:3" hidden="1" x14ac:dyDescent="0.25">
      <c r="A68" s="50" t="s">
        <v>29</v>
      </c>
      <c r="B68" s="4">
        <v>0</v>
      </c>
      <c r="C68" s="37">
        <v>0</v>
      </c>
    </row>
    <row r="69" spans="1:3" hidden="1" x14ac:dyDescent="0.25">
      <c r="A69" s="50" t="s">
        <v>15</v>
      </c>
      <c r="B69" s="4">
        <v>0</v>
      </c>
      <c r="C69" s="37">
        <v>0</v>
      </c>
    </row>
    <row r="70" spans="1:3" hidden="1" x14ac:dyDescent="0.25">
      <c r="A70" s="50" t="s">
        <v>10</v>
      </c>
      <c r="B70" s="4">
        <v>0</v>
      </c>
      <c r="C70" s="37">
        <v>0</v>
      </c>
    </row>
    <row r="71" spans="1:3" hidden="1" x14ac:dyDescent="0.25">
      <c r="A71" s="50" t="s">
        <v>8</v>
      </c>
      <c r="B71" s="4">
        <v>0</v>
      </c>
      <c r="C71" s="37">
        <v>0</v>
      </c>
    </row>
    <row r="72" spans="1:3" hidden="1" x14ac:dyDescent="0.25">
      <c r="A72" s="50" t="s">
        <v>47</v>
      </c>
      <c r="B72" s="4">
        <v>0</v>
      </c>
      <c r="C72" s="37">
        <v>0</v>
      </c>
    </row>
    <row r="73" spans="1:3" hidden="1" x14ac:dyDescent="0.25">
      <c r="A73" s="50" t="s">
        <v>16</v>
      </c>
      <c r="B73" s="4">
        <v>0</v>
      </c>
      <c r="C73" s="37">
        <v>0</v>
      </c>
    </row>
    <row r="74" spans="1:3" hidden="1" x14ac:dyDescent="0.25">
      <c r="A74" s="50" t="s">
        <v>55</v>
      </c>
      <c r="B74" s="4">
        <v>0</v>
      </c>
      <c r="C74" s="37">
        <v>0</v>
      </c>
    </row>
    <row r="75" spans="1:3" hidden="1" x14ac:dyDescent="0.25">
      <c r="A75" s="50" t="s">
        <v>23</v>
      </c>
      <c r="B75" s="4">
        <v>0</v>
      </c>
      <c r="C75" s="37">
        <v>0</v>
      </c>
    </row>
    <row r="76" spans="1:3" hidden="1" x14ac:dyDescent="0.25">
      <c r="A76" s="50" t="s">
        <v>39</v>
      </c>
      <c r="B76" s="4">
        <v>0</v>
      </c>
      <c r="C76" s="37">
        <v>0</v>
      </c>
    </row>
    <row r="77" spans="1:3" hidden="1" x14ac:dyDescent="0.25">
      <c r="A77" s="50" t="s">
        <v>38</v>
      </c>
      <c r="B77" s="4">
        <v>0</v>
      </c>
      <c r="C77" s="37">
        <v>0</v>
      </c>
    </row>
    <row r="78" spans="1:3" hidden="1" x14ac:dyDescent="0.25">
      <c r="A78" s="50" t="s">
        <v>37</v>
      </c>
      <c r="B78" s="4">
        <v>0</v>
      </c>
      <c r="C78" s="37">
        <v>0</v>
      </c>
    </row>
    <row r="79" spans="1:3" hidden="1" x14ac:dyDescent="0.25">
      <c r="A79" s="50" t="s">
        <v>21</v>
      </c>
      <c r="B79" s="4">
        <v>0</v>
      </c>
      <c r="C79" s="37">
        <v>0</v>
      </c>
    </row>
    <row r="80" spans="1:3" hidden="1" x14ac:dyDescent="0.25">
      <c r="A80" s="50" t="s">
        <v>57</v>
      </c>
      <c r="B80" s="4"/>
      <c r="C80" s="37"/>
    </row>
    <row r="81" spans="1:3" hidden="1" x14ac:dyDescent="0.25">
      <c r="A81" s="50" t="s">
        <v>11</v>
      </c>
      <c r="B81" s="4">
        <v>0</v>
      </c>
      <c r="C81" s="37"/>
    </row>
    <row r="82" spans="1:3" hidden="1" x14ac:dyDescent="0.25">
      <c r="A82" s="51" t="s">
        <v>58</v>
      </c>
      <c r="B82" s="4"/>
      <c r="C82" s="37"/>
    </row>
    <row r="83" spans="1:3" hidden="1" x14ac:dyDescent="0.25">
      <c r="A83" s="51" t="s">
        <v>90</v>
      </c>
      <c r="B83" s="4"/>
      <c r="C83" s="37"/>
    </row>
    <row r="84" spans="1:3" hidden="1" x14ac:dyDescent="0.25">
      <c r="A84" s="51" t="s">
        <v>42</v>
      </c>
      <c r="B84" s="4"/>
      <c r="C84" s="37"/>
    </row>
    <row r="85" spans="1:3" hidden="1" x14ac:dyDescent="0.25">
      <c r="A85" s="51" t="s">
        <v>44</v>
      </c>
      <c r="B85" s="4"/>
      <c r="C85" s="37"/>
    </row>
    <row r="86" spans="1:3" hidden="1" x14ac:dyDescent="0.25">
      <c r="A86" s="51" t="s">
        <v>43</v>
      </c>
      <c r="B86" s="4"/>
      <c r="C86" s="37"/>
    </row>
    <row r="87" spans="1:3" hidden="1" x14ac:dyDescent="0.25">
      <c r="A87" s="51" t="s">
        <v>60</v>
      </c>
      <c r="B87" s="4"/>
      <c r="C87" s="37"/>
    </row>
    <row r="88" spans="1:3" s="3" customFormat="1" hidden="1" x14ac:dyDescent="0.25">
      <c r="A88" s="51" t="s">
        <v>61</v>
      </c>
      <c r="B88" s="4"/>
      <c r="C88" s="37"/>
    </row>
    <row r="89" spans="1:3" s="3" customFormat="1" hidden="1" x14ac:dyDescent="0.25">
      <c r="A89" s="38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40" t="s">
        <v>46</v>
      </c>
      <c r="B90" s="30">
        <f>SUM(B82:B88)</f>
        <v>0</v>
      </c>
      <c r="C90" s="41">
        <f t="shared" ref="C90" si="1">SUM(C82:C88)</f>
        <v>0</v>
      </c>
    </row>
    <row r="91" spans="1:3" hidden="1" x14ac:dyDescent="0.25">
      <c r="A91" s="38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99" t="s">
        <v>64</v>
      </c>
      <c r="B92" s="99"/>
      <c r="C92" s="99"/>
    </row>
    <row r="93" spans="1:3" hidden="1" x14ac:dyDescent="0.25">
      <c r="A93" s="50" t="s">
        <v>27</v>
      </c>
      <c r="B93" s="4"/>
      <c r="C93" s="37"/>
    </row>
    <row r="94" spans="1:3" hidden="1" x14ac:dyDescent="0.25">
      <c r="A94" s="50" t="s">
        <v>14</v>
      </c>
      <c r="B94" s="4"/>
      <c r="C94" s="37"/>
    </row>
    <row r="95" spans="1:3" hidden="1" x14ac:dyDescent="0.25">
      <c r="A95" s="50" t="s">
        <v>9</v>
      </c>
      <c r="B95" s="4"/>
      <c r="C95" s="37"/>
    </row>
    <row r="96" spans="1:3" hidden="1" x14ac:dyDescent="0.25">
      <c r="A96" s="50" t="s">
        <v>13</v>
      </c>
      <c r="B96" s="4"/>
      <c r="C96" s="37"/>
    </row>
    <row r="97" spans="1:3" hidden="1" x14ac:dyDescent="0.25">
      <c r="A97" s="50" t="s">
        <v>56</v>
      </c>
      <c r="B97" s="4"/>
      <c r="C97" s="37"/>
    </row>
    <row r="98" spans="1:3" hidden="1" x14ac:dyDescent="0.25">
      <c r="A98" s="50" t="s">
        <v>41</v>
      </c>
      <c r="B98" s="4"/>
      <c r="C98" s="37"/>
    </row>
    <row r="99" spans="1:3" hidden="1" x14ac:dyDescent="0.25">
      <c r="A99" s="50" t="s">
        <v>32</v>
      </c>
      <c r="B99" s="5"/>
      <c r="C99" s="42"/>
    </row>
    <row r="100" spans="1:3" hidden="1" x14ac:dyDescent="0.25">
      <c r="A100" s="50" t="s">
        <v>7</v>
      </c>
      <c r="B100" s="5"/>
      <c r="C100" s="42"/>
    </row>
    <row r="101" spans="1:3" hidden="1" x14ac:dyDescent="0.25">
      <c r="A101" s="50" t="s">
        <v>24</v>
      </c>
      <c r="B101" s="27"/>
      <c r="C101" s="27"/>
    </row>
    <row r="102" spans="1:3" hidden="1" x14ac:dyDescent="0.25">
      <c r="A102" s="50" t="s">
        <v>35</v>
      </c>
      <c r="B102" s="4"/>
      <c r="C102" s="37"/>
    </row>
    <row r="103" spans="1:3" hidden="1" x14ac:dyDescent="0.25">
      <c r="A103" s="50" t="s">
        <v>30</v>
      </c>
      <c r="B103" s="4"/>
      <c r="C103" s="37"/>
    </row>
    <row r="104" spans="1:3" hidden="1" x14ac:dyDescent="0.25">
      <c r="A104" s="50" t="s">
        <v>20</v>
      </c>
      <c r="B104" s="4"/>
      <c r="C104" s="37"/>
    </row>
    <row r="105" spans="1:3" hidden="1" x14ac:dyDescent="0.25">
      <c r="A105" s="50" t="s">
        <v>17</v>
      </c>
      <c r="B105" s="4"/>
      <c r="C105" s="37"/>
    </row>
    <row r="106" spans="1:3" hidden="1" x14ac:dyDescent="0.25">
      <c r="A106" s="50" t="s">
        <v>12</v>
      </c>
      <c r="B106" s="4"/>
      <c r="C106" s="37"/>
    </row>
    <row r="107" spans="1:3" hidden="1" x14ac:dyDescent="0.25">
      <c r="A107" s="50" t="s">
        <v>40</v>
      </c>
      <c r="B107" s="4"/>
      <c r="C107" s="37"/>
    </row>
    <row r="108" spans="1:3" hidden="1" x14ac:dyDescent="0.25">
      <c r="A108" s="50" t="s">
        <v>28</v>
      </c>
      <c r="B108" s="4"/>
      <c r="C108" s="37"/>
    </row>
    <row r="109" spans="1:3" hidden="1" x14ac:dyDescent="0.25">
      <c r="A109" s="50" t="s">
        <v>29</v>
      </c>
      <c r="B109" s="4"/>
      <c r="C109" s="37"/>
    </row>
    <row r="110" spans="1:3" hidden="1" x14ac:dyDescent="0.25">
      <c r="A110" s="50" t="s">
        <v>15</v>
      </c>
      <c r="B110" s="4"/>
      <c r="C110" s="37"/>
    </row>
    <row r="111" spans="1:3" hidden="1" x14ac:dyDescent="0.25">
      <c r="A111" s="50" t="s">
        <v>10</v>
      </c>
      <c r="B111" s="4"/>
      <c r="C111" s="37"/>
    </row>
    <row r="112" spans="1:3" hidden="1" x14ac:dyDescent="0.25">
      <c r="A112" s="50" t="s">
        <v>8</v>
      </c>
      <c r="B112" s="4"/>
      <c r="C112" s="37"/>
    </row>
    <row r="113" spans="1:3" hidden="1" x14ac:dyDescent="0.25">
      <c r="A113" s="50" t="s">
        <v>47</v>
      </c>
      <c r="B113" s="4"/>
      <c r="C113" s="37"/>
    </row>
    <row r="114" spans="1:3" hidden="1" x14ac:dyDescent="0.25">
      <c r="A114" s="50" t="s">
        <v>16</v>
      </c>
      <c r="B114" s="4"/>
      <c r="C114" s="37"/>
    </row>
    <row r="115" spans="1:3" hidden="1" x14ac:dyDescent="0.25">
      <c r="A115" s="50" t="s">
        <v>55</v>
      </c>
      <c r="B115" s="4"/>
      <c r="C115" s="37"/>
    </row>
    <row r="116" spans="1:3" hidden="1" x14ac:dyDescent="0.25">
      <c r="A116" s="50" t="s">
        <v>23</v>
      </c>
      <c r="B116" s="4"/>
      <c r="C116" s="37"/>
    </row>
    <row r="117" spans="1:3" hidden="1" x14ac:dyDescent="0.25">
      <c r="A117" s="50" t="s">
        <v>39</v>
      </c>
      <c r="B117" s="4"/>
      <c r="C117" s="37"/>
    </row>
    <row r="118" spans="1:3" hidden="1" x14ac:dyDescent="0.25">
      <c r="A118" s="50" t="s">
        <v>38</v>
      </c>
      <c r="B118" s="4"/>
      <c r="C118" s="37"/>
    </row>
    <row r="119" spans="1:3" hidden="1" x14ac:dyDescent="0.25">
      <c r="A119" s="50" t="s">
        <v>37</v>
      </c>
      <c r="B119" s="4"/>
      <c r="C119" s="37"/>
    </row>
    <row r="120" spans="1:3" hidden="1" x14ac:dyDescent="0.25">
      <c r="A120" s="50" t="s">
        <v>21</v>
      </c>
      <c r="B120" s="4"/>
      <c r="C120" s="37"/>
    </row>
    <row r="121" spans="1:3" hidden="1" x14ac:dyDescent="0.25">
      <c r="A121" s="50" t="s">
        <v>57</v>
      </c>
      <c r="B121" s="4"/>
      <c r="C121" s="37"/>
    </row>
    <row r="122" spans="1:3" hidden="1" x14ac:dyDescent="0.25">
      <c r="A122" s="50" t="s">
        <v>11</v>
      </c>
      <c r="B122" s="4"/>
      <c r="C122" s="37"/>
    </row>
    <row r="123" spans="1:3" hidden="1" x14ac:dyDescent="0.25">
      <c r="A123" s="38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99" t="s">
        <v>65</v>
      </c>
      <c r="B124" s="99"/>
      <c r="C124" s="99"/>
    </row>
    <row r="125" spans="1:3" hidden="1" x14ac:dyDescent="0.25">
      <c r="A125" s="50" t="s">
        <v>27</v>
      </c>
      <c r="B125" s="4">
        <v>0</v>
      </c>
      <c r="C125" s="37">
        <v>0</v>
      </c>
    </row>
    <row r="126" spans="1:3" hidden="1" x14ac:dyDescent="0.25">
      <c r="A126" s="50" t="s">
        <v>14</v>
      </c>
      <c r="B126" s="4">
        <v>0</v>
      </c>
      <c r="C126" s="37">
        <v>0</v>
      </c>
    </row>
    <row r="127" spans="1:3" hidden="1" x14ac:dyDescent="0.25">
      <c r="A127" s="50" t="s">
        <v>9</v>
      </c>
      <c r="B127" s="4">
        <v>0</v>
      </c>
      <c r="C127" s="37">
        <v>0</v>
      </c>
    </row>
    <row r="128" spans="1:3" hidden="1" x14ac:dyDescent="0.25">
      <c r="A128" s="50" t="s">
        <v>13</v>
      </c>
      <c r="B128" s="4">
        <v>0</v>
      </c>
      <c r="C128" s="37">
        <v>0</v>
      </c>
    </row>
    <row r="129" spans="1:3" hidden="1" x14ac:dyDescent="0.25">
      <c r="A129" s="50" t="s">
        <v>56</v>
      </c>
      <c r="B129" s="4">
        <v>0</v>
      </c>
      <c r="C129" s="37">
        <v>0</v>
      </c>
    </row>
    <row r="130" spans="1:3" hidden="1" x14ac:dyDescent="0.25">
      <c r="A130" s="50" t="s">
        <v>41</v>
      </c>
      <c r="B130" s="4">
        <v>0</v>
      </c>
      <c r="C130" s="37">
        <v>0</v>
      </c>
    </row>
    <row r="131" spans="1:3" hidden="1" x14ac:dyDescent="0.25">
      <c r="A131" s="50" t="s">
        <v>32</v>
      </c>
      <c r="B131" s="4">
        <v>0</v>
      </c>
      <c r="C131" s="37">
        <v>0</v>
      </c>
    </row>
    <row r="132" spans="1:3" hidden="1" x14ac:dyDescent="0.25">
      <c r="A132" s="50" t="s">
        <v>7</v>
      </c>
      <c r="B132" s="4">
        <v>0</v>
      </c>
      <c r="C132" s="37">
        <v>0</v>
      </c>
    </row>
    <row r="133" spans="1:3" hidden="1" x14ac:dyDescent="0.25">
      <c r="A133" s="50" t="s">
        <v>24</v>
      </c>
      <c r="B133" s="4">
        <v>0</v>
      </c>
      <c r="C133" s="37">
        <v>0</v>
      </c>
    </row>
    <row r="134" spans="1:3" hidden="1" x14ac:dyDescent="0.25">
      <c r="A134" s="50" t="s">
        <v>35</v>
      </c>
      <c r="B134" s="4">
        <v>0</v>
      </c>
      <c r="C134" s="37">
        <v>0</v>
      </c>
    </row>
    <row r="135" spans="1:3" hidden="1" x14ac:dyDescent="0.25">
      <c r="A135" s="50" t="s">
        <v>30</v>
      </c>
      <c r="B135" s="4">
        <v>0</v>
      </c>
      <c r="C135" s="37">
        <v>0</v>
      </c>
    </row>
    <row r="136" spans="1:3" hidden="1" x14ac:dyDescent="0.25">
      <c r="A136" s="50" t="s">
        <v>20</v>
      </c>
      <c r="B136" s="4">
        <v>0</v>
      </c>
      <c r="C136" s="37">
        <v>0</v>
      </c>
    </row>
    <row r="137" spans="1:3" hidden="1" x14ac:dyDescent="0.25">
      <c r="A137" s="50" t="s">
        <v>17</v>
      </c>
      <c r="B137" s="4">
        <v>0</v>
      </c>
      <c r="C137" s="37">
        <v>0</v>
      </c>
    </row>
    <row r="138" spans="1:3" hidden="1" x14ac:dyDescent="0.25">
      <c r="A138" s="50" t="s">
        <v>12</v>
      </c>
      <c r="B138" s="4">
        <v>0</v>
      </c>
      <c r="C138" s="37">
        <v>0</v>
      </c>
    </row>
    <row r="139" spans="1:3" hidden="1" x14ac:dyDescent="0.25">
      <c r="A139" s="50" t="s">
        <v>40</v>
      </c>
      <c r="B139" s="4">
        <v>0</v>
      </c>
      <c r="C139" s="37">
        <v>0</v>
      </c>
    </row>
    <row r="140" spans="1:3" hidden="1" x14ac:dyDescent="0.25">
      <c r="A140" s="50" t="s">
        <v>28</v>
      </c>
      <c r="B140" s="4">
        <v>0</v>
      </c>
      <c r="C140" s="37">
        <v>0</v>
      </c>
    </row>
    <row r="141" spans="1:3" hidden="1" x14ac:dyDescent="0.25">
      <c r="A141" s="50" t="s">
        <v>29</v>
      </c>
      <c r="B141" s="4">
        <v>0</v>
      </c>
      <c r="C141" s="37">
        <v>0</v>
      </c>
    </row>
    <row r="142" spans="1:3" hidden="1" x14ac:dyDescent="0.25">
      <c r="A142" s="50" t="s">
        <v>15</v>
      </c>
      <c r="B142" s="4">
        <v>0</v>
      </c>
      <c r="C142" s="37">
        <v>0</v>
      </c>
    </row>
    <row r="143" spans="1:3" hidden="1" x14ac:dyDescent="0.25">
      <c r="A143" s="50" t="s">
        <v>10</v>
      </c>
      <c r="B143" s="4">
        <v>0</v>
      </c>
      <c r="C143" s="37">
        <v>0</v>
      </c>
    </row>
    <row r="144" spans="1:3" hidden="1" x14ac:dyDescent="0.25">
      <c r="A144" s="50" t="s">
        <v>8</v>
      </c>
      <c r="B144" s="4">
        <v>0</v>
      </c>
      <c r="C144" s="37">
        <v>0</v>
      </c>
    </row>
    <row r="145" spans="1:3" hidden="1" x14ac:dyDescent="0.25">
      <c r="A145" s="50" t="s">
        <v>47</v>
      </c>
      <c r="B145" s="4">
        <v>0</v>
      </c>
      <c r="C145" s="37">
        <v>0</v>
      </c>
    </row>
    <row r="146" spans="1:3" hidden="1" x14ac:dyDescent="0.25">
      <c r="A146" s="50" t="s">
        <v>16</v>
      </c>
      <c r="B146" s="4">
        <v>0</v>
      </c>
      <c r="C146" s="37">
        <v>0</v>
      </c>
    </row>
    <row r="147" spans="1:3" hidden="1" x14ac:dyDescent="0.25">
      <c r="A147" s="50" t="s">
        <v>55</v>
      </c>
      <c r="B147" s="4">
        <v>0</v>
      </c>
      <c r="C147" s="37">
        <v>0</v>
      </c>
    </row>
    <row r="148" spans="1:3" hidden="1" x14ac:dyDescent="0.25">
      <c r="A148" s="50" t="s">
        <v>23</v>
      </c>
      <c r="B148" s="4">
        <v>0</v>
      </c>
      <c r="C148" s="37">
        <v>0</v>
      </c>
    </row>
    <row r="149" spans="1:3" hidden="1" x14ac:dyDescent="0.25">
      <c r="A149" s="50" t="s">
        <v>39</v>
      </c>
      <c r="B149" s="4">
        <v>0</v>
      </c>
      <c r="C149" s="37">
        <v>0</v>
      </c>
    </row>
    <row r="150" spans="1:3" hidden="1" x14ac:dyDescent="0.25">
      <c r="A150" s="50" t="s">
        <v>38</v>
      </c>
      <c r="B150" s="4">
        <v>0</v>
      </c>
      <c r="C150" s="37">
        <v>0</v>
      </c>
    </row>
    <row r="151" spans="1:3" hidden="1" x14ac:dyDescent="0.25">
      <c r="A151" s="50" t="s">
        <v>37</v>
      </c>
      <c r="B151" s="4">
        <v>0</v>
      </c>
      <c r="C151" s="37">
        <v>0</v>
      </c>
    </row>
    <row r="152" spans="1:3" hidden="1" x14ac:dyDescent="0.25">
      <c r="A152" s="50" t="s">
        <v>21</v>
      </c>
      <c r="B152" s="4">
        <v>0</v>
      </c>
      <c r="C152" s="37">
        <v>0</v>
      </c>
    </row>
    <row r="153" spans="1:3" x14ac:dyDescent="0.25">
      <c r="A153" s="61" t="s">
        <v>57</v>
      </c>
      <c r="B153" s="57">
        <v>30515</v>
      </c>
      <c r="C153" s="58">
        <v>35036.400000000001</v>
      </c>
    </row>
    <row r="154" spans="1:3" hidden="1" x14ac:dyDescent="0.25">
      <c r="A154" s="61" t="s">
        <v>11</v>
      </c>
      <c r="B154" s="57"/>
      <c r="C154" s="58"/>
    </row>
    <row r="155" spans="1:3" hidden="1" x14ac:dyDescent="0.25">
      <c r="A155" s="62" t="s">
        <v>58</v>
      </c>
      <c r="B155" s="57"/>
      <c r="C155" s="58"/>
    </row>
    <row r="156" spans="1:3" hidden="1" x14ac:dyDescent="0.25">
      <c r="A156" s="62" t="s">
        <v>59</v>
      </c>
      <c r="B156" s="57"/>
      <c r="C156" s="58"/>
    </row>
    <row r="157" spans="1:3" hidden="1" x14ac:dyDescent="0.25">
      <c r="A157" s="62" t="s">
        <v>42</v>
      </c>
      <c r="B157" s="57"/>
      <c r="C157" s="58"/>
    </row>
    <row r="158" spans="1:3" hidden="1" x14ac:dyDescent="0.25">
      <c r="A158" s="62" t="s">
        <v>44</v>
      </c>
      <c r="B158" s="57"/>
      <c r="C158" s="58"/>
    </row>
    <row r="159" spans="1:3" hidden="1" x14ac:dyDescent="0.25">
      <c r="A159" s="62" t="s">
        <v>43</v>
      </c>
      <c r="B159" s="57"/>
      <c r="C159" s="58"/>
    </row>
    <row r="160" spans="1:3" hidden="1" x14ac:dyDescent="0.25">
      <c r="A160" s="62" t="s">
        <v>60</v>
      </c>
      <c r="B160" s="57"/>
      <c r="C160" s="58"/>
    </row>
    <row r="161" spans="1:3" hidden="1" x14ac:dyDescent="0.25">
      <c r="A161" s="67" t="s">
        <v>85</v>
      </c>
      <c r="B161" s="57"/>
      <c r="C161" s="58"/>
    </row>
    <row r="162" spans="1:3" hidden="1" x14ac:dyDescent="0.25">
      <c r="A162" s="62" t="s">
        <v>61</v>
      </c>
      <c r="B162" s="57"/>
      <c r="C162" s="58"/>
    </row>
    <row r="163" spans="1:3" x14ac:dyDescent="0.25">
      <c r="A163" s="59" t="s">
        <v>45</v>
      </c>
      <c r="B163" s="60">
        <f>SUM(B125:B154)</f>
        <v>30515</v>
      </c>
      <c r="C163" s="54">
        <f t="shared" ref="C163" si="4">SUM(C125:C154)</f>
        <v>35036.400000000001</v>
      </c>
    </row>
    <row r="164" spans="1:3" ht="19.5" hidden="1" customHeight="1" x14ac:dyDescent="0.25">
      <c r="A164" s="65" t="s">
        <v>46</v>
      </c>
      <c r="B164" s="63">
        <f>SUM(B155:B162)</f>
        <v>0</v>
      </c>
      <c r="C164" s="64">
        <f t="shared" ref="C164" si="5">SUM(C155:C162)</f>
        <v>0</v>
      </c>
    </row>
    <row r="165" spans="1:3" x14ac:dyDescent="0.25">
      <c r="A165" s="59" t="s">
        <v>36</v>
      </c>
      <c r="B165" s="60">
        <f>B163+B164</f>
        <v>30515</v>
      </c>
      <c r="C165" s="54">
        <f t="shared" ref="C165" si="6">C163+C164</f>
        <v>35036.400000000001</v>
      </c>
    </row>
    <row r="166" spans="1:3" hidden="1" x14ac:dyDescent="0.25">
      <c r="A166" s="111" t="s">
        <v>68</v>
      </c>
      <c r="B166" s="111"/>
      <c r="C166" s="111"/>
    </row>
    <row r="167" spans="1:3" hidden="1" x14ac:dyDescent="0.25">
      <c r="A167" s="61" t="s">
        <v>7</v>
      </c>
      <c r="B167" s="57"/>
      <c r="C167" s="58"/>
    </row>
    <row r="168" spans="1:3" hidden="1" x14ac:dyDescent="0.25">
      <c r="A168" s="61" t="s">
        <v>8</v>
      </c>
      <c r="B168" s="57"/>
      <c r="C168" s="58"/>
    </row>
    <row r="169" spans="1:3" hidden="1" x14ac:dyDescent="0.25">
      <c r="A169" s="61" t="s">
        <v>9</v>
      </c>
      <c r="B169" s="57"/>
      <c r="C169" s="58"/>
    </row>
    <row r="170" spans="1:3" hidden="1" x14ac:dyDescent="0.25">
      <c r="A170" s="61" t="s">
        <v>10</v>
      </c>
      <c r="B170" s="57"/>
      <c r="C170" s="58"/>
    </row>
    <row r="171" spans="1:3" hidden="1" x14ac:dyDescent="0.25">
      <c r="A171" s="61" t="s">
        <v>11</v>
      </c>
      <c r="B171" s="57"/>
      <c r="C171" s="58"/>
    </row>
    <row r="172" spans="1:3" hidden="1" x14ac:dyDescent="0.25">
      <c r="A172" s="61" t="s">
        <v>12</v>
      </c>
      <c r="B172" s="57"/>
      <c r="C172" s="58"/>
    </row>
    <row r="173" spans="1:3" hidden="1" x14ac:dyDescent="0.25">
      <c r="A173" s="61" t="s">
        <v>13</v>
      </c>
      <c r="B173" s="57"/>
      <c r="C173" s="58"/>
    </row>
    <row r="174" spans="1:3" hidden="1" x14ac:dyDescent="0.25">
      <c r="A174" s="61" t="s">
        <v>14</v>
      </c>
      <c r="B174" s="57"/>
      <c r="C174" s="58"/>
    </row>
    <row r="175" spans="1:3" hidden="1" x14ac:dyDescent="0.25">
      <c r="A175" s="61" t="s">
        <v>15</v>
      </c>
      <c r="B175" s="57"/>
      <c r="C175" s="58"/>
    </row>
    <row r="176" spans="1:3" hidden="1" x14ac:dyDescent="0.25">
      <c r="A176" s="61" t="s">
        <v>16</v>
      </c>
      <c r="B176" s="57"/>
      <c r="C176" s="58"/>
    </row>
    <row r="177" spans="1:3" hidden="1" x14ac:dyDescent="0.25">
      <c r="A177" s="61" t="s">
        <v>17</v>
      </c>
      <c r="B177" s="57"/>
      <c r="C177" s="58"/>
    </row>
    <row r="178" spans="1:3" hidden="1" x14ac:dyDescent="0.25">
      <c r="A178" s="61" t="s">
        <v>18</v>
      </c>
      <c r="B178" s="57"/>
      <c r="C178" s="58"/>
    </row>
    <row r="179" spans="1:3" hidden="1" x14ac:dyDescent="0.25">
      <c r="A179" s="61" t="s">
        <v>19</v>
      </c>
      <c r="B179" s="57"/>
      <c r="C179" s="58"/>
    </row>
    <row r="180" spans="1:3" hidden="1" x14ac:dyDescent="0.25">
      <c r="A180" s="61" t="s">
        <v>69</v>
      </c>
      <c r="B180" s="57"/>
      <c r="C180" s="58"/>
    </row>
    <row r="181" spans="1:3" hidden="1" x14ac:dyDescent="0.25">
      <c r="A181" s="61" t="s">
        <v>20</v>
      </c>
      <c r="B181" s="57"/>
      <c r="C181" s="58"/>
    </row>
    <row r="182" spans="1:3" hidden="1" x14ac:dyDescent="0.25">
      <c r="A182" s="61" t="s">
        <v>21</v>
      </c>
      <c r="B182" s="57"/>
      <c r="C182" s="58"/>
    </row>
    <row r="183" spans="1:3" hidden="1" x14ac:dyDescent="0.25">
      <c r="A183" s="61" t="s">
        <v>22</v>
      </c>
      <c r="B183" s="57"/>
      <c r="C183" s="58"/>
    </row>
    <row r="184" spans="1:3" hidden="1" x14ac:dyDescent="0.25">
      <c r="A184" s="61" t="s">
        <v>23</v>
      </c>
      <c r="B184" s="57"/>
      <c r="C184" s="58"/>
    </row>
    <row r="185" spans="1:3" hidden="1" x14ac:dyDescent="0.25">
      <c r="A185" s="61" t="s">
        <v>24</v>
      </c>
      <c r="B185" s="57"/>
      <c r="C185" s="58"/>
    </row>
    <row r="186" spans="1:3" hidden="1" x14ac:dyDescent="0.25">
      <c r="A186" s="61" t="s">
        <v>25</v>
      </c>
      <c r="B186" s="57"/>
      <c r="C186" s="58"/>
    </row>
    <row r="187" spans="1:3" hidden="1" x14ac:dyDescent="0.25">
      <c r="A187" s="61" t="s">
        <v>51</v>
      </c>
      <c r="B187" s="57"/>
      <c r="C187" s="58"/>
    </row>
    <row r="188" spans="1:3" ht="30" hidden="1" x14ac:dyDescent="0.25">
      <c r="A188" s="61" t="s">
        <v>70</v>
      </c>
      <c r="B188" s="57"/>
      <c r="C188" s="58"/>
    </row>
    <row r="189" spans="1:3" hidden="1" x14ac:dyDescent="0.25">
      <c r="A189" s="61" t="s">
        <v>26</v>
      </c>
      <c r="B189" s="57"/>
      <c r="C189" s="58"/>
    </row>
    <row r="190" spans="1:3" hidden="1" x14ac:dyDescent="0.25">
      <c r="A190" s="61" t="s">
        <v>27</v>
      </c>
      <c r="B190" s="57"/>
      <c r="C190" s="58"/>
    </row>
    <row r="191" spans="1:3" hidden="1" x14ac:dyDescent="0.25">
      <c r="A191" s="61" t="s">
        <v>28</v>
      </c>
      <c r="B191" s="57"/>
      <c r="C191" s="58"/>
    </row>
    <row r="192" spans="1:3" hidden="1" x14ac:dyDescent="0.25">
      <c r="A192" s="61" t="s">
        <v>29</v>
      </c>
      <c r="B192" s="57"/>
      <c r="C192" s="58"/>
    </row>
    <row r="193" spans="1:3" hidden="1" x14ac:dyDescent="0.25">
      <c r="A193" s="61" t="s">
        <v>30</v>
      </c>
      <c r="B193" s="57"/>
      <c r="C193" s="58"/>
    </row>
    <row r="194" spans="1:3" hidden="1" x14ac:dyDescent="0.25">
      <c r="A194" s="61" t="s">
        <v>31</v>
      </c>
      <c r="B194" s="57"/>
      <c r="C194" s="58"/>
    </row>
    <row r="195" spans="1:3" hidden="1" x14ac:dyDescent="0.25">
      <c r="A195" s="61" t="s">
        <v>32</v>
      </c>
      <c r="B195" s="57"/>
      <c r="C195" s="58"/>
    </row>
    <row r="196" spans="1:3" hidden="1" x14ac:dyDescent="0.25">
      <c r="A196" s="61" t="s">
        <v>33</v>
      </c>
      <c r="B196" s="57"/>
      <c r="C196" s="58"/>
    </row>
    <row r="197" spans="1:3" ht="30" hidden="1" x14ac:dyDescent="0.25">
      <c r="A197" s="61" t="s">
        <v>34</v>
      </c>
      <c r="B197" s="57"/>
      <c r="C197" s="58"/>
    </row>
    <row r="198" spans="1:3" hidden="1" x14ac:dyDescent="0.25">
      <c r="A198" s="61" t="s">
        <v>35</v>
      </c>
      <c r="B198" s="57"/>
      <c r="C198" s="58"/>
    </row>
    <row r="199" spans="1:3" hidden="1" x14ac:dyDescent="0.25">
      <c r="A199" s="59" t="s">
        <v>36</v>
      </c>
      <c r="B199" s="60">
        <f>SUM(B167:B198)</f>
        <v>0</v>
      </c>
      <c r="C199" s="54">
        <f>SUM(C167:C198)</f>
        <v>0</v>
      </c>
    </row>
    <row r="200" spans="1:3" hidden="1" x14ac:dyDescent="0.25">
      <c r="A200" s="55" t="s">
        <v>48</v>
      </c>
      <c r="B200" s="60"/>
      <c r="C200" s="54"/>
    </row>
    <row r="201" spans="1:3" hidden="1" x14ac:dyDescent="0.25">
      <c r="A201" s="72" t="s">
        <v>49</v>
      </c>
      <c r="B201" s="63"/>
      <c r="C201" s="64"/>
    </row>
    <row r="202" spans="1:3" ht="15.75" x14ac:dyDescent="0.25">
      <c r="A202" s="73" t="s">
        <v>50</v>
      </c>
      <c r="B202" s="73"/>
      <c r="C202" s="74">
        <f>C49+C91+C123+C165+C199+C200</f>
        <v>35036.400000000001</v>
      </c>
    </row>
    <row r="203" spans="1:3" ht="15.75" x14ac:dyDescent="0.25">
      <c r="A203" s="83" t="s">
        <v>92</v>
      </c>
      <c r="B203" s="87"/>
      <c r="C203" s="74"/>
    </row>
    <row r="204" spans="1:3" ht="15.75" x14ac:dyDescent="0.25">
      <c r="A204" s="83" t="s">
        <v>93</v>
      </c>
      <c r="B204" s="87"/>
      <c r="C204" s="74"/>
    </row>
    <row r="205" spans="1:3" hidden="1" x14ac:dyDescent="0.25">
      <c r="A205" s="104" t="s">
        <v>94</v>
      </c>
      <c r="B205" s="105"/>
      <c r="C205" s="106"/>
    </row>
    <row r="206" spans="1:3" hidden="1" x14ac:dyDescent="0.25">
      <c r="A206" s="21" t="s">
        <v>7</v>
      </c>
      <c r="B206" s="9"/>
      <c r="C206" s="24"/>
    </row>
    <row r="207" spans="1:3" hidden="1" x14ac:dyDescent="0.25">
      <c r="A207" s="21" t="s">
        <v>67</v>
      </c>
      <c r="B207" s="9"/>
      <c r="C207" s="25"/>
    </row>
    <row r="208" spans="1:3" hidden="1" x14ac:dyDescent="0.25">
      <c r="A208" s="21" t="s">
        <v>8</v>
      </c>
      <c r="B208" s="9"/>
      <c r="C208" s="25"/>
    </row>
    <row r="209" spans="1:3" hidden="1" x14ac:dyDescent="0.25">
      <c r="A209" s="21" t="s">
        <v>9</v>
      </c>
      <c r="B209" s="9"/>
      <c r="C209" s="25"/>
    </row>
    <row r="210" spans="1:3" hidden="1" x14ac:dyDescent="0.25">
      <c r="A210" s="21" t="s">
        <v>10</v>
      </c>
      <c r="B210" s="9"/>
      <c r="C210" s="25"/>
    </row>
    <row r="211" spans="1:3" hidden="1" x14ac:dyDescent="0.25">
      <c r="A211" s="21" t="s">
        <v>11</v>
      </c>
      <c r="B211" s="9"/>
      <c r="C211" s="25"/>
    </row>
    <row r="212" spans="1:3" hidden="1" x14ac:dyDescent="0.25">
      <c r="A212" s="21" t="s">
        <v>12</v>
      </c>
      <c r="B212" s="9"/>
      <c r="C212" s="25"/>
    </row>
    <row r="213" spans="1:3" hidden="1" x14ac:dyDescent="0.25">
      <c r="A213" s="21" t="s">
        <v>13</v>
      </c>
      <c r="B213" s="9"/>
      <c r="C213" s="25"/>
    </row>
    <row r="214" spans="1:3" hidden="1" x14ac:dyDescent="0.25">
      <c r="A214" s="21" t="s">
        <v>14</v>
      </c>
      <c r="B214" s="9"/>
      <c r="C214" s="25"/>
    </row>
    <row r="215" spans="1:3" hidden="1" x14ac:dyDescent="0.25">
      <c r="A215" s="21" t="s">
        <v>15</v>
      </c>
      <c r="B215" s="9"/>
      <c r="C215" s="25"/>
    </row>
    <row r="216" spans="1:3" hidden="1" x14ac:dyDescent="0.25">
      <c r="A216" s="21" t="s">
        <v>16</v>
      </c>
      <c r="B216" s="9"/>
      <c r="C216" s="25"/>
    </row>
    <row r="217" spans="1:3" hidden="1" x14ac:dyDescent="0.25">
      <c r="A217" s="21" t="s">
        <v>17</v>
      </c>
      <c r="B217" s="9"/>
      <c r="C217" s="25"/>
    </row>
    <row r="218" spans="1:3" hidden="1" x14ac:dyDescent="0.25">
      <c r="A218" s="21" t="s">
        <v>18</v>
      </c>
      <c r="B218" s="9"/>
      <c r="C218" s="25"/>
    </row>
    <row r="219" spans="1:3" hidden="1" x14ac:dyDescent="0.25">
      <c r="A219" s="21" t="s">
        <v>19</v>
      </c>
      <c r="B219" s="9"/>
      <c r="C219" s="25"/>
    </row>
    <row r="220" spans="1:3" hidden="1" x14ac:dyDescent="0.25">
      <c r="A220" s="21" t="s">
        <v>53</v>
      </c>
      <c r="B220" s="9"/>
      <c r="C220" s="25"/>
    </row>
    <row r="221" spans="1:3" hidden="1" x14ac:dyDescent="0.25">
      <c r="A221" s="21" t="s">
        <v>20</v>
      </c>
      <c r="B221" s="9"/>
      <c r="C221" s="25"/>
    </row>
    <row r="222" spans="1:3" hidden="1" x14ac:dyDescent="0.25">
      <c r="A222" s="21" t="s">
        <v>21</v>
      </c>
      <c r="B222" s="9"/>
      <c r="C222" s="25"/>
    </row>
    <row r="223" spans="1:3" hidden="1" x14ac:dyDescent="0.25">
      <c r="A223" s="21" t="s">
        <v>22</v>
      </c>
      <c r="B223" s="9"/>
      <c r="C223" s="25"/>
    </row>
    <row r="224" spans="1:3" hidden="1" x14ac:dyDescent="0.25">
      <c r="A224" s="21" t="s">
        <v>23</v>
      </c>
      <c r="B224" s="9"/>
      <c r="C224" s="25"/>
    </row>
    <row r="225" spans="1:3" hidden="1" x14ac:dyDescent="0.25">
      <c r="A225" s="21" t="s">
        <v>24</v>
      </c>
      <c r="B225" s="9"/>
      <c r="C225" s="25"/>
    </row>
    <row r="226" spans="1:3" hidden="1" x14ac:dyDescent="0.25">
      <c r="A226" s="21" t="s">
        <v>25</v>
      </c>
      <c r="B226" s="9"/>
      <c r="C226" s="25"/>
    </row>
    <row r="227" spans="1:3" hidden="1" x14ac:dyDescent="0.25">
      <c r="A227" s="21" t="s">
        <v>51</v>
      </c>
      <c r="B227" s="9"/>
      <c r="C227" s="25"/>
    </row>
    <row r="228" spans="1:3" hidden="1" x14ac:dyDescent="0.25">
      <c r="A228" s="21" t="s">
        <v>52</v>
      </c>
      <c r="B228" s="9"/>
      <c r="C228" s="25"/>
    </row>
    <row r="229" spans="1:3" hidden="1" x14ac:dyDescent="0.25">
      <c r="A229" s="21" t="s">
        <v>26</v>
      </c>
      <c r="B229" s="9"/>
      <c r="C229" s="25"/>
    </row>
    <row r="230" spans="1:3" hidden="1" x14ac:dyDescent="0.25">
      <c r="A230" s="21" t="s">
        <v>27</v>
      </c>
      <c r="B230" s="9"/>
      <c r="C230" s="25"/>
    </row>
    <row r="231" spans="1:3" hidden="1" x14ac:dyDescent="0.25">
      <c r="A231" s="21" t="s">
        <v>28</v>
      </c>
      <c r="B231" s="9"/>
      <c r="C231" s="25"/>
    </row>
    <row r="232" spans="1:3" hidden="1" x14ac:dyDescent="0.25">
      <c r="A232" s="21" t="s">
        <v>29</v>
      </c>
      <c r="B232" s="9"/>
      <c r="C232" s="25"/>
    </row>
    <row r="233" spans="1:3" hidden="1" x14ac:dyDescent="0.25">
      <c r="A233" s="21" t="s">
        <v>30</v>
      </c>
      <c r="B233" s="9"/>
      <c r="C233" s="25"/>
    </row>
    <row r="234" spans="1:3" ht="30" hidden="1" x14ac:dyDescent="0.25">
      <c r="A234" s="21" t="s">
        <v>54</v>
      </c>
      <c r="B234" s="9"/>
      <c r="C234" s="25"/>
    </row>
    <row r="235" spans="1:3" hidden="1" x14ac:dyDescent="0.25">
      <c r="A235" s="21" t="s">
        <v>31</v>
      </c>
      <c r="B235" s="9"/>
      <c r="C235" s="25"/>
    </row>
    <row r="236" spans="1:3" hidden="1" x14ac:dyDescent="0.25">
      <c r="A236" s="21" t="s">
        <v>32</v>
      </c>
      <c r="B236" s="9"/>
      <c r="C236" s="25"/>
    </row>
    <row r="237" spans="1:3" hidden="1" x14ac:dyDescent="0.25">
      <c r="A237" s="21" t="s">
        <v>33</v>
      </c>
      <c r="B237" s="9"/>
      <c r="C237" s="25"/>
    </row>
    <row r="238" spans="1:3" ht="30" hidden="1" x14ac:dyDescent="0.25">
      <c r="A238" s="21" t="s">
        <v>34</v>
      </c>
      <c r="B238" s="9"/>
      <c r="C238" s="25"/>
    </row>
    <row r="239" spans="1:3" hidden="1" x14ac:dyDescent="0.25">
      <c r="A239" s="21" t="s">
        <v>55</v>
      </c>
      <c r="B239" s="10"/>
      <c r="C239" s="26"/>
    </row>
    <row r="240" spans="1:3" hidden="1" x14ac:dyDescent="0.25">
      <c r="A240" s="21" t="s">
        <v>35</v>
      </c>
      <c r="B240" s="30"/>
      <c r="C240" s="20"/>
    </row>
    <row r="241" spans="1:3" ht="15.75" hidden="1" thickBot="1" x14ac:dyDescent="0.3">
      <c r="A241" s="28" t="s">
        <v>62</v>
      </c>
      <c r="B241" s="33">
        <f>SUM(B206:B240)</f>
        <v>0</v>
      </c>
      <c r="C241" s="34">
        <f>SUM(C206:C240)</f>
        <v>0</v>
      </c>
    </row>
  </sheetData>
  <mergeCells count="15"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zoomScaleSheetLayoutView="100" workbookViewId="0">
      <selection activeCell="A111"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8" t="s">
        <v>0</v>
      </c>
      <c r="B1" s="108"/>
      <c r="C1" s="108"/>
    </row>
    <row r="2" spans="1:3" x14ac:dyDescent="0.25">
      <c r="A2" s="108" t="s">
        <v>1</v>
      </c>
      <c r="B2" s="108"/>
      <c r="C2" s="108"/>
    </row>
    <row r="3" spans="1:3" x14ac:dyDescent="0.25">
      <c r="A3" s="108" t="s">
        <v>91</v>
      </c>
      <c r="B3" s="108"/>
      <c r="C3" s="108"/>
    </row>
    <row r="4" spans="1:3" x14ac:dyDescent="0.25">
      <c r="A4" s="107" t="s">
        <v>2</v>
      </c>
      <c r="B4" s="107"/>
      <c r="C4" s="107"/>
    </row>
    <row r="5" spans="1:3" x14ac:dyDescent="0.25">
      <c r="A5" s="109" t="s">
        <v>84</v>
      </c>
      <c r="B5" s="109"/>
      <c r="C5" s="109"/>
    </row>
    <row r="6" spans="1:3" x14ac:dyDescent="0.25">
      <c r="A6" s="107" t="s">
        <v>3</v>
      </c>
      <c r="B6" s="107"/>
      <c r="C6" s="107"/>
    </row>
    <row r="7" spans="1:3" x14ac:dyDescent="0.25">
      <c r="A7" s="107" t="s">
        <v>4</v>
      </c>
      <c r="B7" s="107"/>
      <c r="C7" s="107"/>
    </row>
    <row r="8" spans="1:3" x14ac:dyDescent="0.25">
      <c r="A8" s="107" t="s">
        <v>87</v>
      </c>
      <c r="B8" s="107"/>
      <c r="C8" s="107"/>
    </row>
    <row r="10" spans="1:3" ht="90" x14ac:dyDescent="0.25">
      <c r="A10" s="27" t="s">
        <v>63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99" t="s">
        <v>96</v>
      </c>
      <c r="B12" s="99"/>
      <c r="C12" s="99"/>
    </row>
    <row r="13" spans="1:3" hidden="1" x14ac:dyDescent="0.25">
      <c r="A13" s="36" t="s">
        <v>7</v>
      </c>
      <c r="B13" s="4"/>
      <c r="C13" s="37"/>
    </row>
    <row r="14" spans="1:3" hidden="1" x14ac:dyDescent="0.25">
      <c r="A14" s="36" t="s">
        <v>67</v>
      </c>
      <c r="B14" s="4"/>
      <c r="C14" s="37"/>
    </row>
    <row r="15" spans="1:3" hidden="1" x14ac:dyDescent="0.25">
      <c r="A15" s="36" t="s">
        <v>8</v>
      </c>
      <c r="B15" s="4"/>
      <c r="C15" s="37"/>
    </row>
    <row r="16" spans="1:3" hidden="1" x14ac:dyDescent="0.25">
      <c r="A16" s="36" t="s">
        <v>56</v>
      </c>
      <c r="B16" s="4"/>
      <c r="C16" s="37"/>
    </row>
    <row r="17" spans="1:3" hidden="1" x14ac:dyDescent="0.25">
      <c r="A17" s="36" t="s">
        <v>9</v>
      </c>
      <c r="B17" s="4"/>
      <c r="C17" s="37"/>
    </row>
    <row r="18" spans="1:3" hidden="1" x14ac:dyDescent="0.25">
      <c r="A18" s="36" t="s">
        <v>10</v>
      </c>
      <c r="B18" s="4"/>
      <c r="C18" s="37"/>
    </row>
    <row r="19" spans="1:3" hidden="1" x14ac:dyDescent="0.25">
      <c r="A19" s="36" t="s">
        <v>11</v>
      </c>
      <c r="B19" s="4"/>
      <c r="C19" s="37"/>
    </row>
    <row r="20" spans="1:3" hidden="1" x14ac:dyDescent="0.25">
      <c r="A20" s="36" t="s">
        <v>12</v>
      </c>
      <c r="B20" s="4"/>
      <c r="C20" s="37"/>
    </row>
    <row r="21" spans="1:3" hidden="1" x14ac:dyDescent="0.25">
      <c r="A21" s="36" t="s">
        <v>13</v>
      </c>
      <c r="B21" s="4"/>
      <c r="C21" s="37"/>
    </row>
    <row r="22" spans="1:3" hidden="1" x14ac:dyDescent="0.25">
      <c r="A22" s="36" t="s">
        <v>14</v>
      </c>
      <c r="B22" s="4"/>
      <c r="C22" s="37"/>
    </row>
    <row r="23" spans="1:3" hidden="1" x14ac:dyDescent="0.25">
      <c r="A23" s="36" t="s">
        <v>15</v>
      </c>
      <c r="B23" s="4"/>
      <c r="C23" s="37"/>
    </row>
    <row r="24" spans="1:3" hidden="1" x14ac:dyDescent="0.25">
      <c r="A24" s="36" t="s">
        <v>16</v>
      </c>
      <c r="B24" s="4"/>
      <c r="C24" s="37"/>
    </row>
    <row r="25" spans="1:3" hidden="1" x14ac:dyDescent="0.25">
      <c r="A25" s="36" t="s">
        <v>17</v>
      </c>
      <c r="B25" s="4"/>
      <c r="C25" s="37"/>
    </row>
    <row r="26" spans="1:3" hidden="1" x14ac:dyDescent="0.25">
      <c r="A26" s="36" t="s">
        <v>18</v>
      </c>
      <c r="B26" s="4"/>
      <c r="C26" s="37"/>
    </row>
    <row r="27" spans="1:3" hidden="1" x14ac:dyDescent="0.25">
      <c r="A27" s="36" t="s">
        <v>19</v>
      </c>
      <c r="B27" s="4"/>
      <c r="C27" s="37"/>
    </row>
    <row r="28" spans="1:3" hidden="1" x14ac:dyDescent="0.25">
      <c r="A28" s="36" t="s">
        <v>53</v>
      </c>
      <c r="B28" s="4"/>
      <c r="C28" s="37"/>
    </row>
    <row r="29" spans="1:3" hidden="1" x14ac:dyDescent="0.25">
      <c r="A29" s="36" t="s">
        <v>20</v>
      </c>
      <c r="B29" s="4"/>
      <c r="C29" s="37"/>
    </row>
    <row r="30" spans="1:3" hidden="1" x14ac:dyDescent="0.25">
      <c r="A30" s="36" t="s">
        <v>21</v>
      </c>
      <c r="B30" s="4"/>
      <c r="C30" s="37"/>
    </row>
    <row r="31" spans="1:3" hidden="1" x14ac:dyDescent="0.25">
      <c r="A31" s="36" t="s">
        <v>22</v>
      </c>
      <c r="B31" s="4"/>
      <c r="C31" s="37"/>
    </row>
    <row r="32" spans="1:3" hidden="1" x14ac:dyDescent="0.25">
      <c r="A32" s="36" t="s">
        <v>23</v>
      </c>
      <c r="B32" s="4"/>
      <c r="C32" s="37"/>
    </row>
    <row r="33" spans="1:3" hidden="1" x14ac:dyDescent="0.25">
      <c r="A33" s="36" t="s">
        <v>24</v>
      </c>
      <c r="B33" s="4"/>
      <c r="C33" s="37"/>
    </row>
    <row r="34" spans="1:3" hidden="1" x14ac:dyDescent="0.25">
      <c r="A34" s="36" t="s">
        <v>25</v>
      </c>
      <c r="B34" s="4"/>
      <c r="C34" s="37"/>
    </row>
    <row r="35" spans="1:3" hidden="1" x14ac:dyDescent="0.25">
      <c r="A35" s="36" t="s">
        <v>51</v>
      </c>
      <c r="B35" s="4"/>
      <c r="C35" s="37"/>
    </row>
    <row r="36" spans="1:3" hidden="1" x14ac:dyDescent="0.25">
      <c r="A36" s="36" t="s">
        <v>52</v>
      </c>
      <c r="B36" s="4"/>
      <c r="C36" s="37"/>
    </row>
    <row r="37" spans="1:3" hidden="1" x14ac:dyDescent="0.25">
      <c r="A37" s="36" t="s">
        <v>26</v>
      </c>
      <c r="B37" s="4"/>
      <c r="C37" s="37"/>
    </row>
    <row r="38" spans="1:3" hidden="1" x14ac:dyDescent="0.25">
      <c r="A38" s="36" t="s">
        <v>27</v>
      </c>
      <c r="B38" s="4"/>
      <c r="C38" s="37"/>
    </row>
    <row r="39" spans="1:3" hidden="1" x14ac:dyDescent="0.25">
      <c r="A39" s="36" t="s">
        <v>28</v>
      </c>
      <c r="B39" s="4"/>
      <c r="C39" s="37"/>
    </row>
    <row r="40" spans="1:3" hidden="1" x14ac:dyDescent="0.25">
      <c r="A40" s="36" t="s">
        <v>29</v>
      </c>
      <c r="B40" s="4"/>
      <c r="C40" s="37"/>
    </row>
    <row r="41" spans="1:3" hidden="1" x14ac:dyDescent="0.25">
      <c r="A41" s="36" t="s">
        <v>30</v>
      </c>
      <c r="B41" s="4"/>
      <c r="C41" s="37"/>
    </row>
    <row r="42" spans="1:3" ht="30" hidden="1" x14ac:dyDescent="0.25">
      <c r="A42" s="36" t="s">
        <v>54</v>
      </c>
      <c r="B42" s="4"/>
      <c r="C42" s="37"/>
    </row>
    <row r="43" spans="1:3" hidden="1" x14ac:dyDescent="0.25">
      <c r="A43" s="36" t="s">
        <v>31</v>
      </c>
      <c r="B43" s="4"/>
      <c r="C43" s="37"/>
    </row>
    <row r="44" spans="1:3" hidden="1" x14ac:dyDescent="0.25">
      <c r="A44" s="36" t="s">
        <v>32</v>
      </c>
      <c r="B44" s="4"/>
      <c r="C44" s="37"/>
    </row>
    <row r="45" spans="1:3" hidden="1" x14ac:dyDescent="0.25">
      <c r="A45" s="36" t="s">
        <v>33</v>
      </c>
      <c r="B45" s="4"/>
      <c r="C45" s="37"/>
    </row>
    <row r="46" spans="1:3" ht="30" hidden="1" x14ac:dyDescent="0.25">
      <c r="A46" s="36" t="s">
        <v>34</v>
      </c>
      <c r="B46" s="4"/>
      <c r="C46" s="37"/>
    </row>
    <row r="47" spans="1:3" hidden="1" x14ac:dyDescent="0.25">
      <c r="A47" s="36" t="s">
        <v>55</v>
      </c>
      <c r="B47" s="4"/>
      <c r="C47" s="37"/>
    </row>
    <row r="48" spans="1:3" hidden="1" x14ac:dyDescent="0.25">
      <c r="A48" s="36" t="s">
        <v>35</v>
      </c>
      <c r="B48" s="4"/>
      <c r="C48" s="37"/>
    </row>
    <row r="49" spans="1:3" hidden="1" x14ac:dyDescent="0.25">
      <c r="A49" s="38" t="s">
        <v>36</v>
      </c>
      <c r="B49" s="7">
        <f>SUM(B13:B48)</f>
        <v>0</v>
      </c>
      <c r="C49" s="39">
        <f>SUM(C13:C48)</f>
        <v>0</v>
      </c>
    </row>
    <row r="50" spans="1:3" x14ac:dyDescent="0.25">
      <c r="A50" s="99" t="s">
        <v>66</v>
      </c>
      <c r="B50" s="99"/>
      <c r="C50" s="99"/>
    </row>
    <row r="51" spans="1:3" x14ac:dyDescent="0.25">
      <c r="A51" s="99" t="s">
        <v>95</v>
      </c>
      <c r="B51" s="99"/>
      <c r="C51" s="99"/>
    </row>
    <row r="52" spans="1:3" hidden="1" x14ac:dyDescent="0.25">
      <c r="A52" s="50" t="s">
        <v>27</v>
      </c>
      <c r="B52" s="4">
        <v>0</v>
      </c>
      <c r="C52" s="37">
        <v>0</v>
      </c>
    </row>
    <row r="53" spans="1:3" hidden="1" x14ac:dyDescent="0.25">
      <c r="A53" s="50" t="s">
        <v>14</v>
      </c>
      <c r="B53" s="4">
        <v>0</v>
      </c>
      <c r="C53" s="37">
        <v>0</v>
      </c>
    </row>
    <row r="54" spans="1:3" hidden="1" x14ac:dyDescent="0.25">
      <c r="A54" s="50" t="s">
        <v>9</v>
      </c>
      <c r="B54" s="4">
        <v>0</v>
      </c>
      <c r="C54" s="37">
        <v>0</v>
      </c>
    </row>
    <row r="55" spans="1:3" hidden="1" x14ac:dyDescent="0.25">
      <c r="A55" s="50" t="s">
        <v>13</v>
      </c>
      <c r="B55" s="4">
        <v>0</v>
      </c>
      <c r="C55" s="37">
        <v>0</v>
      </c>
    </row>
    <row r="56" spans="1:3" hidden="1" x14ac:dyDescent="0.25">
      <c r="A56" s="50" t="s">
        <v>56</v>
      </c>
      <c r="B56" s="4">
        <v>0</v>
      </c>
      <c r="C56" s="37">
        <v>0</v>
      </c>
    </row>
    <row r="57" spans="1:3" hidden="1" x14ac:dyDescent="0.25">
      <c r="A57" s="50" t="s">
        <v>41</v>
      </c>
      <c r="B57" s="4">
        <v>0</v>
      </c>
      <c r="C57" s="37">
        <v>0</v>
      </c>
    </row>
    <row r="58" spans="1:3" hidden="1" x14ac:dyDescent="0.25">
      <c r="A58" s="50" t="s">
        <v>32</v>
      </c>
      <c r="B58" s="4">
        <v>0</v>
      </c>
      <c r="C58" s="37">
        <v>0</v>
      </c>
    </row>
    <row r="59" spans="1:3" hidden="1" x14ac:dyDescent="0.25">
      <c r="A59" s="50" t="s">
        <v>7</v>
      </c>
      <c r="B59" s="4">
        <v>0</v>
      </c>
      <c r="C59" s="37">
        <v>0</v>
      </c>
    </row>
    <row r="60" spans="1:3" hidden="1" x14ac:dyDescent="0.25">
      <c r="A60" s="50" t="s">
        <v>24</v>
      </c>
      <c r="B60" s="4">
        <v>0</v>
      </c>
      <c r="C60" s="37">
        <v>0</v>
      </c>
    </row>
    <row r="61" spans="1:3" hidden="1" x14ac:dyDescent="0.25">
      <c r="A61" s="50" t="s">
        <v>35</v>
      </c>
      <c r="B61" s="4">
        <v>0</v>
      </c>
      <c r="C61" s="37">
        <v>0</v>
      </c>
    </row>
    <row r="62" spans="1:3" hidden="1" x14ac:dyDescent="0.25">
      <c r="A62" s="50" t="s">
        <v>30</v>
      </c>
      <c r="B62" s="4">
        <v>0</v>
      </c>
      <c r="C62" s="37">
        <v>0</v>
      </c>
    </row>
    <row r="63" spans="1:3" hidden="1" x14ac:dyDescent="0.25">
      <c r="A63" s="50" t="s">
        <v>20</v>
      </c>
      <c r="B63" s="4">
        <v>0</v>
      </c>
      <c r="C63" s="37">
        <v>0</v>
      </c>
    </row>
    <row r="64" spans="1:3" hidden="1" x14ac:dyDescent="0.25">
      <c r="A64" s="50" t="s">
        <v>17</v>
      </c>
      <c r="B64" s="4">
        <v>0</v>
      </c>
      <c r="C64" s="37">
        <v>0</v>
      </c>
    </row>
    <row r="65" spans="1:3" hidden="1" x14ac:dyDescent="0.25">
      <c r="A65" s="50" t="s">
        <v>12</v>
      </c>
      <c r="B65" s="4">
        <v>0</v>
      </c>
      <c r="C65" s="37">
        <v>0</v>
      </c>
    </row>
    <row r="66" spans="1:3" hidden="1" x14ac:dyDescent="0.25">
      <c r="A66" s="50" t="s">
        <v>40</v>
      </c>
      <c r="B66" s="4">
        <v>0</v>
      </c>
      <c r="C66" s="37">
        <v>0</v>
      </c>
    </row>
    <row r="67" spans="1:3" hidden="1" x14ac:dyDescent="0.25">
      <c r="A67" s="50" t="s">
        <v>28</v>
      </c>
      <c r="B67" s="4">
        <v>0</v>
      </c>
      <c r="C67" s="37">
        <v>0</v>
      </c>
    </row>
    <row r="68" spans="1:3" hidden="1" x14ac:dyDescent="0.25">
      <c r="A68" s="50" t="s">
        <v>29</v>
      </c>
      <c r="B68" s="4">
        <v>0</v>
      </c>
      <c r="C68" s="37">
        <v>0</v>
      </c>
    </row>
    <row r="69" spans="1:3" hidden="1" x14ac:dyDescent="0.25">
      <c r="A69" s="50" t="s">
        <v>15</v>
      </c>
      <c r="B69" s="4">
        <v>0</v>
      </c>
      <c r="C69" s="37">
        <v>0</v>
      </c>
    </row>
    <row r="70" spans="1:3" hidden="1" x14ac:dyDescent="0.25">
      <c r="A70" s="50" t="s">
        <v>10</v>
      </c>
      <c r="B70" s="4">
        <v>0</v>
      </c>
      <c r="C70" s="37">
        <v>0</v>
      </c>
    </row>
    <row r="71" spans="1:3" hidden="1" x14ac:dyDescent="0.25">
      <c r="A71" s="50" t="s">
        <v>8</v>
      </c>
      <c r="B71" s="4">
        <v>0</v>
      </c>
      <c r="C71" s="37">
        <v>0</v>
      </c>
    </row>
    <row r="72" spans="1:3" hidden="1" x14ac:dyDescent="0.25">
      <c r="A72" s="50" t="s">
        <v>47</v>
      </c>
      <c r="B72" s="4">
        <v>0</v>
      </c>
      <c r="C72" s="37">
        <v>0</v>
      </c>
    </row>
    <row r="73" spans="1:3" hidden="1" x14ac:dyDescent="0.25">
      <c r="A73" s="50" t="s">
        <v>16</v>
      </c>
      <c r="B73" s="4">
        <v>0</v>
      </c>
      <c r="C73" s="37">
        <v>0</v>
      </c>
    </row>
    <row r="74" spans="1:3" hidden="1" x14ac:dyDescent="0.25">
      <c r="A74" s="50" t="s">
        <v>55</v>
      </c>
      <c r="B74" s="4">
        <v>0</v>
      </c>
      <c r="C74" s="37">
        <v>0</v>
      </c>
    </row>
    <row r="75" spans="1:3" hidden="1" x14ac:dyDescent="0.25">
      <c r="A75" s="50" t="s">
        <v>23</v>
      </c>
      <c r="B75" s="4">
        <v>0</v>
      </c>
      <c r="C75" s="37">
        <v>0</v>
      </c>
    </row>
    <row r="76" spans="1:3" hidden="1" x14ac:dyDescent="0.25">
      <c r="A76" s="50" t="s">
        <v>39</v>
      </c>
      <c r="B76" s="4">
        <v>0</v>
      </c>
      <c r="C76" s="37">
        <v>0</v>
      </c>
    </row>
    <row r="77" spans="1:3" hidden="1" x14ac:dyDescent="0.25">
      <c r="A77" s="50" t="s">
        <v>38</v>
      </c>
      <c r="B77" s="4">
        <v>0</v>
      </c>
      <c r="C77" s="37">
        <v>0</v>
      </c>
    </row>
    <row r="78" spans="1:3" hidden="1" x14ac:dyDescent="0.25">
      <c r="A78" s="50" t="s">
        <v>37</v>
      </c>
      <c r="B78" s="4">
        <v>0</v>
      </c>
      <c r="C78" s="37">
        <v>0</v>
      </c>
    </row>
    <row r="79" spans="1:3" hidden="1" x14ac:dyDescent="0.25">
      <c r="A79" s="50" t="s">
        <v>21</v>
      </c>
      <c r="B79" s="4">
        <v>0</v>
      </c>
      <c r="C79" s="37">
        <v>0</v>
      </c>
    </row>
    <row r="80" spans="1:3" x14ac:dyDescent="0.25">
      <c r="A80" s="61" t="s">
        <v>57</v>
      </c>
      <c r="B80" s="57">
        <f>11458+3281</f>
        <v>14739</v>
      </c>
      <c r="C80" s="58">
        <f>2967.5+1000</f>
        <v>3967.5</v>
      </c>
    </row>
    <row r="81" spans="1:3" hidden="1" x14ac:dyDescent="0.25">
      <c r="A81" s="61" t="s">
        <v>11</v>
      </c>
      <c r="B81" s="57"/>
      <c r="C81" s="58"/>
    </row>
    <row r="82" spans="1:3" hidden="1" x14ac:dyDescent="0.25">
      <c r="A82" s="62" t="s">
        <v>58</v>
      </c>
      <c r="B82" s="57"/>
      <c r="C82" s="58"/>
    </row>
    <row r="83" spans="1:3" hidden="1" x14ac:dyDescent="0.25">
      <c r="A83" s="62" t="s">
        <v>90</v>
      </c>
      <c r="B83" s="57"/>
      <c r="C83" s="58"/>
    </row>
    <row r="84" spans="1:3" hidden="1" x14ac:dyDescent="0.25">
      <c r="A84" s="62" t="s">
        <v>42</v>
      </c>
      <c r="B84" s="57"/>
      <c r="C84" s="58"/>
    </row>
    <row r="85" spans="1:3" hidden="1" x14ac:dyDescent="0.25">
      <c r="A85" s="62" t="s">
        <v>44</v>
      </c>
      <c r="B85" s="57"/>
      <c r="C85" s="58"/>
    </row>
    <row r="86" spans="1:3" hidden="1" x14ac:dyDescent="0.25">
      <c r="A86" s="62" t="s">
        <v>43</v>
      </c>
      <c r="B86" s="57"/>
      <c r="C86" s="58"/>
    </row>
    <row r="87" spans="1:3" hidden="1" x14ac:dyDescent="0.25">
      <c r="A87" s="62" t="s">
        <v>60</v>
      </c>
      <c r="B87" s="57"/>
      <c r="C87" s="58"/>
    </row>
    <row r="88" spans="1:3" s="3" customFormat="1" hidden="1" x14ac:dyDescent="0.25">
      <c r="A88" s="62" t="s">
        <v>61</v>
      </c>
      <c r="B88" s="57"/>
      <c r="C88" s="58"/>
    </row>
    <row r="89" spans="1:3" s="3" customFormat="1" x14ac:dyDescent="0.25">
      <c r="A89" s="59" t="s">
        <v>45</v>
      </c>
      <c r="B89" s="60">
        <f>SUM(B52:B81)</f>
        <v>14739</v>
      </c>
      <c r="C89" s="54">
        <f t="shared" ref="C89" si="0">SUM(C52:C81)</f>
        <v>3967.5</v>
      </c>
    </row>
    <row r="90" spans="1:3" hidden="1" x14ac:dyDescent="0.25">
      <c r="A90" s="65" t="s">
        <v>46</v>
      </c>
      <c r="B90" s="63">
        <f>SUM(B82:B88)</f>
        <v>0</v>
      </c>
      <c r="C90" s="64">
        <f t="shared" ref="C90" si="1">SUM(C82:C88)</f>
        <v>0</v>
      </c>
    </row>
    <row r="91" spans="1:3" x14ac:dyDescent="0.25">
      <c r="A91" s="59" t="s">
        <v>36</v>
      </c>
      <c r="B91" s="60">
        <f>B89+B90</f>
        <v>14739</v>
      </c>
      <c r="C91" s="54">
        <f t="shared" ref="C91" si="2">C89+C90</f>
        <v>3967.5</v>
      </c>
    </row>
    <row r="92" spans="1:3" hidden="1" x14ac:dyDescent="0.25">
      <c r="A92" s="111" t="s">
        <v>64</v>
      </c>
      <c r="B92" s="111"/>
      <c r="C92" s="111"/>
    </row>
    <row r="93" spans="1:3" hidden="1" x14ac:dyDescent="0.25">
      <c r="A93" s="61" t="s">
        <v>27</v>
      </c>
      <c r="B93" s="57"/>
      <c r="C93" s="58"/>
    </row>
    <row r="94" spans="1:3" hidden="1" x14ac:dyDescent="0.25">
      <c r="A94" s="61" t="s">
        <v>14</v>
      </c>
      <c r="B94" s="57"/>
      <c r="C94" s="58"/>
    </row>
    <row r="95" spans="1:3" hidden="1" x14ac:dyDescent="0.25">
      <c r="A95" s="61" t="s">
        <v>9</v>
      </c>
      <c r="B95" s="57"/>
      <c r="C95" s="58"/>
    </row>
    <row r="96" spans="1:3" hidden="1" x14ac:dyDescent="0.25">
      <c r="A96" s="61" t="s">
        <v>13</v>
      </c>
      <c r="B96" s="57"/>
      <c r="C96" s="58"/>
    </row>
    <row r="97" spans="1:3" hidden="1" x14ac:dyDescent="0.25">
      <c r="A97" s="61" t="s">
        <v>56</v>
      </c>
      <c r="B97" s="57"/>
      <c r="C97" s="58"/>
    </row>
    <row r="98" spans="1:3" hidden="1" x14ac:dyDescent="0.25">
      <c r="A98" s="61" t="s">
        <v>41</v>
      </c>
      <c r="B98" s="57"/>
      <c r="C98" s="58"/>
    </row>
    <row r="99" spans="1:3" hidden="1" x14ac:dyDescent="0.25">
      <c r="A99" s="61" t="s">
        <v>32</v>
      </c>
      <c r="B99" s="57"/>
      <c r="C99" s="58"/>
    </row>
    <row r="100" spans="1:3" hidden="1" x14ac:dyDescent="0.25">
      <c r="A100" s="61" t="s">
        <v>7</v>
      </c>
      <c r="B100" s="57"/>
      <c r="C100" s="58"/>
    </row>
    <row r="101" spans="1:3" hidden="1" x14ac:dyDescent="0.25">
      <c r="A101" s="61" t="s">
        <v>24</v>
      </c>
      <c r="B101" s="66"/>
      <c r="C101" s="66"/>
    </row>
    <row r="102" spans="1:3" hidden="1" x14ac:dyDescent="0.25">
      <c r="A102" s="61" t="s">
        <v>35</v>
      </c>
      <c r="B102" s="57"/>
      <c r="C102" s="58"/>
    </row>
    <row r="103" spans="1:3" hidden="1" x14ac:dyDescent="0.25">
      <c r="A103" s="61" t="s">
        <v>30</v>
      </c>
      <c r="B103" s="57"/>
      <c r="C103" s="58"/>
    </row>
    <row r="104" spans="1:3" hidden="1" x14ac:dyDescent="0.25">
      <c r="A104" s="61" t="s">
        <v>20</v>
      </c>
      <c r="B104" s="57"/>
      <c r="C104" s="58"/>
    </row>
    <row r="105" spans="1:3" hidden="1" x14ac:dyDescent="0.25">
      <c r="A105" s="61" t="s">
        <v>17</v>
      </c>
      <c r="B105" s="57"/>
      <c r="C105" s="58"/>
    </row>
    <row r="106" spans="1:3" hidden="1" x14ac:dyDescent="0.25">
      <c r="A106" s="61" t="s">
        <v>12</v>
      </c>
      <c r="B106" s="57"/>
      <c r="C106" s="58"/>
    </row>
    <row r="107" spans="1:3" hidden="1" x14ac:dyDescent="0.25">
      <c r="A107" s="61" t="s">
        <v>40</v>
      </c>
      <c r="B107" s="57"/>
      <c r="C107" s="58"/>
    </row>
    <row r="108" spans="1:3" hidden="1" x14ac:dyDescent="0.25">
      <c r="A108" s="61" t="s">
        <v>28</v>
      </c>
      <c r="B108" s="57"/>
      <c r="C108" s="58"/>
    </row>
    <row r="109" spans="1:3" hidden="1" x14ac:dyDescent="0.25">
      <c r="A109" s="61" t="s">
        <v>29</v>
      </c>
      <c r="B109" s="57"/>
      <c r="C109" s="58"/>
    </row>
    <row r="110" spans="1:3" hidden="1" x14ac:dyDescent="0.25">
      <c r="A110" s="61" t="s">
        <v>15</v>
      </c>
      <c r="B110" s="57"/>
      <c r="C110" s="58"/>
    </row>
    <row r="111" spans="1:3" hidden="1" x14ac:dyDescent="0.25">
      <c r="A111" s="61" t="s">
        <v>10</v>
      </c>
      <c r="B111" s="57"/>
      <c r="C111" s="58"/>
    </row>
    <row r="112" spans="1:3" hidden="1" x14ac:dyDescent="0.25">
      <c r="A112" s="61" t="s">
        <v>8</v>
      </c>
      <c r="B112" s="57"/>
      <c r="C112" s="58"/>
    </row>
    <row r="113" spans="1:3" hidden="1" x14ac:dyDescent="0.25">
      <c r="A113" s="61" t="s">
        <v>47</v>
      </c>
      <c r="B113" s="57"/>
      <c r="C113" s="58"/>
    </row>
    <row r="114" spans="1:3" hidden="1" x14ac:dyDescent="0.25">
      <c r="A114" s="61" t="s">
        <v>16</v>
      </c>
      <c r="B114" s="57"/>
      <c r="C114" s="58"/>
    </row>
    <row r="115" spans="1:3" hidden="1" x14ac:dyDescent="0.25">
      <c r="A115" s="61" t="s">
        <v>55</v>
      </c>
      <c r="B115" s="57"/>
      <c r="C115" s="58"/>
    </row>
    <row r="116" spans="1:3" hidden="1" x14ac:dyDescent="0.25">
      <c r="A116" s="61" t="s">
        <v>23</v>
      </c>
      <c r="B116" s="57"/>
      <c r="C116" s="58"/>
    </row>
    <row r="117" spans="1:3" hidden="1" x14ac:dyDescent="0.25">
      <c r="A117" s="61" t="s">
        <v>39</v>
      </c>
      <c r="B117" s="57"/>
      <c r="C117" s="58"/>
    </row>
    <row r="118" spans="1:3" hidden="1" x14ac:dyDescent="0.25">
      <c r="A118" s="61" t="s">
        <v>38</v>
      </c>
      <c r="B118" s="57"/>
      <c r="C118" s="58"/>
    </row>
    <row r="119" spans="1:3" hidden="1" x14ac:dyDescent="0.25">
      <c r="A119" s="61" t="s">
        <v>37</v>
      </c>
      <c r="B119" s="57"/>
      <c r="C119" s="58"/>
    </row>
    <row r="120" spans="1:3" hidden="1" x14ac:dyDescent="0.25">
      <c r="A120" s="61" t="s">
        <v>21</v>
      </c>
      <c r="B120" s="57"/>
      <c r="C120" s="58"/>
    </row>
    <row r="121" spans="1:3" hidden="1" x14ac:dyDescent="0.25">
      <c r="A121" s="61" t="s">
        <v>57</v>
      </c>
      <c r="B121" s="57"/>
      <c r="C121" s="58"/>
    </row>
    <row r="122" spans="1:3" hidden="1" x14ac:dyDescent="0.25">
      <c r="A122" s="61" t="s">
        <v>11</v>
      </c>
      <c r="B122" s="57"/>
      <c r="C122" s="58"/>
    </row>
    <row r="123" spans="1:3" hidden="1" x14ac:dyDescent="0.25">
      <c r="A123" s="59" t="s">
        <v>36</v>
      </c>
      <c r="B123" s="60">
        <f>SUM(B93:B122)</f>
        <v>0</v>
      </c>
      <c r="C123" s="54">
        <f t="shared" ref="C123" si="3">SUM(C93:C122)</f>
        <v>0</v>
      </c>
    </row>
    <row r="124" spans="1:3" x14ac:dyDescent="0.25">
      <c r="A124" s="111" t="s">
        <v>65</v>
      </c>
      <c r="B124" s="111"/>
      <c r="C124" s="111"/>
    </row>
    <row r="125" spans="1:3" hidden="1" x14ac:dyDescent="0.25">
      <c r="A125" s="61" t="s">
        <v>27</v>
      </c>
      <c r="B125" s="57">
        <v>0</v>
      </c>
      <c r="C125" s="58">
        <v>0</v>
      </c>
    </row>
    <row r="126" spans="1:3" hidden="1" x14ac:dyDescent="0.25">
      <c r="A126" s="61" t="s">
        <v>14</v>
      </c>
      <c r="B126" s="57">
        <v>0</v>
      </c>
      <c r="C126" s="58">
        <v>0</v>
      </c>
    </row>
    <row r="127" spans="1:3" hidden="1" x14ac:dyDescent="0.25">
      <c r="A127" s="61" t="s">
        <v>9</v>
      </c>
      <c r="B127" s="57">
        <v>0</v>
      </c>
      <c r="C127" s="58">
        <v>0</v>
      </c>
    </row>
    <row r="128" spans="1:3" hidden="1" x14ac:dyDescent="0.25">
      <c r="A128" s="61" t="s">
        <v>13</v>
      </c>
      <c r="B128" s="57">
        <v>0</v>
      </c>
      <c r="C128" s="58">
        <v>0</v>
      </c>
    </row>
    <row r="129" spans="1:3" hidden="1" x14ac:dyDescent="0.25">
      <c r="A129" s="61" t="s">
        <v>56</v>
      </c>
      <c r="B129" s="57">
        <v>0</v>
      </c>
      <c r="C129" s="58">
        <v>0</v>
      </c>
    </row>
    <row r="130" spans="1:3" hidden="1" x14ac:dyDescent="0.25">
      <c r="A130" s="61" t="s">
        <v>41</v>
      </c>
      <c r="B130" s="57">
        <v>0</v>
      </c>
      <c r="C130" s="58">
        <v>0</v>
      </c>
    </row>
    <row r="131" spans="1:3" hidden="1" x14ac:dyDescent="0.25">
      <c r="A131" s="61" t="s">
        <v>32</v>
      </c>
      <c r="B131" s="57">
        <v>0</v>
      </c>
      <c r="C131" s="58">
        <v>0</v>
      </c>
    </row>
    <row r="132" spans="1:3" hidden="1" x14ac:dyDescent="0.25">
      <c r="A132" s="61" t="s">
        <v>7</v>
      </c>
      <c r="B132" s="57">
        <v>0</v>
      </c>
      <c r="C132" s="58">
        <v>0</v>
      </c>
    </row>
    <row r="133" spans="1:3" hidden="1" x14ac:dyDescent="0.25">
      <c r="A133" s="61" t="s">
        <v>24</v>
      </c>
      <c r="B133" s="57">
        <v>0</v>
      </c>
      <c r="C133" s="58">
        <v>0</v>
      </c>
    </row>
    <row r="134" spans="1:3" hidden="1" x14ac:dyDescent="0.25">
      <c r="A134" s="61" t="s">
        <v>35</v>
      </c>
      <c r="B134" s="57">
        <v>0</v>
      </c>
      <c r="C134" s="58">
        <v>0</v>
      </c>
    </row>
    <row r="135" spans="1:3" hidden="1" x14ac:dyDescent="0.25">
      <c r="A135" s="61" t="s">
        <v>30</v>
      </c>
      <c r="B135" s="57">
        <v>0</v>
      </c>
      <c r="C135" s="58">
        <v>0</v>
      </c>
    </row>
    <row r="136" spans="1:3" hidden="1" x14ac:dyDescent="0.25">
      <c r="A136" s="61" t="s">
        <v>20</v>
      </c>
      <c r="B136" s="57">
        <v>0</v>
      </c>
      <c r="C136" s="58">
        <v>0</v>
      </c>
    </row>
    <row r="137" spans="1:3" hidden="1" x14ac:dyDescent="0.25">
      <c r="A137" s="61" t="s">
        <v>17</v>
      </c>
      <c r="B137" s="57">
        <v>0</v>
      </c>
      <c r="C137" s="58">
        <v>0</v>
      </c>
    </row>
    <row r="138" spans="1:3" hidden="1" x14ac:dyDescent="0.25">
      <c r="A138" s="61" t="s">
        <v>12</v>
      </c>
      <c r="B138" s="57">
        <v>0</v>
      </c>
      <c r="C138" s="58">
        <v>0</v>
      </c>
    </row>
    <row r="139" spans="1:3" hidden="1" x14ac:dyDescent="0.25">
      <c r="A139" s="61" t="s">
        <v>40</v>
      </c>
      <c r="B139" s="57">
        <v>0</v>
      </c>
      <c r="C139" s="58">
        <v>0</v>
      </c>
    </row>
    <row r="140" spans="1:3" hidden="1" x14ac:dyDescent="0.25">
      <c r="A140" s="61" t="s">
        <v>28</v>
      </c>
      <c r="B140" s="57">
        <v>0</v>
      </c>
      <c r="C140" s="58">
        <v>0</v>
      </c>
    </row>
    <row r="141" spans="1:3" hidden="1" x14ac:dyDescent="0.25">
      <c r="A141" s="61" t="s">
        <v>29</v>
      </c>
      <c r="B141" s="57">
        <v>0</v>
      </c>
      <c r="C141" s="58">
        <v>0</v>
      </c>
    </row>
    <row r="142" spans="1:3" hidden="1" x14ac:dyDescent="0.25">
      <c r="A142" s="61" t="s">
        <v>15</v>
      </c>
      <c r="B142" s="57">
        <v>0</v>
      </c>
      <c r="C142" s="58">
        <v>0</v>
      </c>
    </row>
    <row r="143" spans="1:3" hidden="1" x14ac:dyDescent="0.25">
      <c r="A143" s="61" t="s">
        <v>10</v>
      </c>
      <c r="B143" s="57">
        <v>0</v>
      </c>
      <c r="C143" s="58">
        <v>0</v>
      </c>
    </row>
    <row r="144" spans="1:3" hidden="1" x14ac:dyDescent="0.25">
      <c r="A144" s="61" t="s">
        <v>8</v>
      </c>
      <c r="B144" s="57">
        <v>0</v>
      </c>
      <c r="C144" s="58">
        <v>0</v>
      </c>
    </row>
    <row r="145" spans="1:3" hidden="1" x14ac:dyDescent="0.25">
      <c r="A145" s="61" t="s">
        <v>47</v>
      </c>
      <c r="B145" s="57">
        <v>0</v>
      </c>
      <c r="C145" s="58">
        <v>0</v>
      </c>
    </row>
    <row r="146" spans="1:3" hidden="1" x14ac:dyDescent="0.25">
      <c r="A146" s="61" t="s">
        <v>16</v>
      </c>
      <c r="B146" s="57">
        <v>0</v>
      </c>
      <c r="C146" s="58">
        <v>0</v>
      </c>
    </row>
    <row r="147" spans="1:3" hidden="1" x14ac:dyDescent="0.25">
      <c r="A147" s="61" t="s">
        <v>55</v>
      </c>
      <c r="B147" s="57">
        <v>0</v>
      </c>
      <c r="C147" s="58">
        <v>0</v>
      </c>
    </row>
    <row r="148" spans="1:3" hidden="1" x14ac:dyDescent="0.25">
      <c r="A148" s="61" t="s">
        <v>23</v>
      </c>
      <c r="B148" s="57">
        <v>0</v>
      </c>
      <c r="C148" s="58">
        <v>0</v>
      </c>
    </row>
    <row r="149" spans="1:3" hidden="1" x14ac:dyDescent="0.25">
      <c r="A149" s="61" t="s">
        <v>39</v>
      </c>
      <c r="B149" s="57">
        <v>0</v>
      </c>
      <c r="C149" s="58">
        <v>0</v>
      </c>
    </row>
    <row r="150" spans="1:3" hidden="1" x14ac:dyDescent="0.25">
      <c r="A150" s="61" t="s">
        <v>38</v>
      </c>
      <c r="B150" s="57">
        <v>0</v>
      </c>
      <c r="C150" s="58">
        <v>0</v>
      </c>
    </row>
    <row r="151" spans="1:3" hidden="1" x14ac:dyDescent="0.25">
      <c r="A151" s="61" t="s">
        <v>37</v>
      </c>
      <c r="B151" s="57">
        <v>0</v>
      </c>
      <c r="C151" s="58">
        <v>0</v>
      </c>
    </row>
    <row r="152" spans="1:3" hidden="1" x14ac:dyDescent="0.25">
      <c r="A152" s="61" t="s">
        <v>21</v>
      </c>
      <c r="B152" s="57">
        <v>0</v>
      </c>
      <c r="C152" s="58">
        <v>0</v>
      </c>
    </row>
    <row r="153" spans="1:3" x14ac:dyDescent="0.25">
      <c r="A153" s="61" t="s">
        <v>57</v>
      </c>
      <c r="B153" s="57">
        <f>45200+2325</f>
        <v>47525</v>
      </c>
      <c r="C153" s="58">
        <f>49167.2+3000</f>
        <v>52167.199999999997</v>
      </c>
    </row>
    <row r="154" spans="1:3" hidden="1" x14ac:dyDescent="0.25">
      <c r="A154" s="61" t="s">
        <v>11</v>
      </c>
      <c r="B154" s="57"/>
      <c r="C154" s="58"/>
    </row>
    <row r="155" spans="1:3" hidden="1" x14ac:dyDescent="0.25">
      <c r="A155" s="62" t="s">
        <v>58</v>
      </c>
      <c r="B155" s="57"/>
      <c r="C155" s="58"/>
    </row>
    <row r="156" spans="1:3" hidden="1" x14ac:dyDescent="0.25">
      <c r="A156" s="62" t="s">
        <v>59</v>
      </c>
      <c r="B156" s="57"/>
      <c r="C156" s="58"/>
    </row>
    <row r="157" spans="1:3" hidden="1" x14ac:dyDescent="0.25">
      <c r="A157" s="62" t="s">
        <v>42</v>
      </c>
      <c r="B157" s="57"/>
      <c r="C157" s="58"/>
    </row>
    <row r="158" spans="1:3" hidden="1" x14ac:dyDescent="0.25">
      <c r="A158" s="62" t="s">
        <v>44</v>
      </c>
      <c r="B158" s="57"/>
      <c r="C158" s="58"/>
    </row>
    <row r="159" spans="1:3" hidden="1" x14ac:dyDescent="0.25">
      <c r="A159" s="62" t="s">
        <v>43</v>
      </c>
      <c r="B159" s="57"/>
      <c r="C159" s="58"/>
    </row>
    <row r="160" spans="1:3" hidden="1" x14ac:dyDescent="0.25">
      <c r="A160" s="62" t="s">
        <v>60</v>
      </c>
      <c r="B160" s="57"/>
      <c r="C160" s="58"/>
    </row>
    <row r="161" spans="1:3" hidden="1" x14ac:dyDescent="0.25">
      <c r="A161" s="67" t="s">
        <v>85</v>
      </c>
      <c r="B161" s="57"/>
      <c r="C161" s="58"/>
    </row>
    <row r="162" spans="1:3" hidden="1" x14ac:dyDescent="0.25">
      <c r="A162" s="62" t="s">
        <v>61</v>
      </c>
      <c r="B162" s="57"/>
      <c r="C162" s="58"/>
    </row>
    <row r="163" spans="1:3" x14ac:dyDescent="0.25">
      <c r="A163" s="59" t="s">
        <v>45</v>
      </c>
      <c r="B163" s="60">
        <f>SUM(B125:B154)</f>
        <v>47525</v>
      </c>
      <c r="C163" s="54">
        <f t="shared" ref="C163" si="4">SUM(C125:C154)</f>
        <v>52167.199999999997</v>
      </c>
    </row>
    <row r="164" spans="1:3" ht="19.5" hidden="1" customHeight="1" x14ac:dyDescent="0.25">
      <c r="A164" s="40" t="s">
        <v>46</v>
      </c>
      <c r="B164" s="30">
        <f>SUM(B155:B162)</f>
        <v>0</v>
      </c>
      <c r="C164" s="41">
        <f t="shared" ref="C164" si="5">SUM(C155:C162)</f>
        <v>0</v>
      </c>
    </row>
    <row r="165" spans="1:3" x14ac:dyDescent="0.25">
      <c r="A165" s="38" t="s">
        <v>36</v>
      </c>
      <c r="B165" s="6">
        <f>B163+B164</f>
        <v>47525</v>
      </c>
      <c r="C165" s="32">
        <f t="shared" ref="C165" si="6">C163+C164</f>
        <v>52167.199999999997</v>
      </c>
    </row>
    <row r="166" spans="1:3" hidden="1" x14ac:dyDescent="0.25">
      <c r="A166" s="102" t="s">
        <v>68</v>
      </c>
      <c r="B166" s="102"/>
      <c r="C166" s="102"/>
    </row>
    <row r="167" spans="1:3" hidden="1" x14ac:dyDescent="0.25">
      <c r="A167" s="50" t="s">
        <v>7</v>
      </c>
      <c r="B167" s="4"/>
      <c r="C167" s="37"/>
    </row>
    <row r="168" spans="1:3" hidden="1" x14ac:dyDescent="0.25">
      <c r="A168" s="50" t="s">
        <v>8</v>
      </c>
      <c r="B168" s="4"/>
      <c r="C168" s="37"/>
    </row>
    <row r="169" spans="1:3" hidden="1" x14ac:dyDescent="0.25">
      <c r="A169" s="50" t="s">
        <v>9</v>
      </c>
      <c r="B169" s="4"/>
      <c r="C169" s="37"/>
    </row>
    <row r="170" spans="1:3" hidden="1" x14ac:dyDescent="0.25">
      <c r="A170" s="50" t="s">
        <v>10</v>
      </c>
      <c r="B170" s="4"/>
      <c r="C170" s="37"/>
    </row>
    <row r="171" spans="1:3" hidden="1" x14ac:dyDescent="0.25">
      <c r="A171" s="50" t="s">
        <v>11</v>
      </c>
      <c r="B171" s="4"/>
      <c r="C171" s="37"/>
    </row>
    <row r="172" spans="1:3" hidden="1" x14ac:dyDescent="0.25">
      <c r="A172" s="50" t="s">
        <v>12</v>
      </c>
      <c r="B172" s="4"/>
      <c r="C172" s="37"/>
    </row>
    <row r="173" spans="1:3" hidden="1" x14ac:dyDescent="0.25">
      <c r="A173" s="50" t="s">
        <v>13</v>
      </c>
      <c r="B173" s="4"/>
      <c r="C173" s="37"/>
    </row>
    <row r="174" spans="1:3" hidden="1" x14ac:dyDescent="0.25">
      <c r="A174" s="50" t="s">
        <v>14</v>
      </c>
      <c r="B174" s="4"/>
      <c r="C174" s="37"/>
    </row>
    <row r="175" spans="1:3" hidden="1" x14ac:dyDescent="0.25">
      <c r="A175" s="50" t="s">
        <v>15</v>
      </c>
      <c r="B175" s="4"/>
      <c r="C175" s="37"/>
    </row>
    <row r="176" spans="1:3" hidden="1" x14ac:dyDescent="0.25">
      <c r="A176" s="50" t="s">
        <v>16</v>
      </c>
      <c r="B176" s="4"/>
      <c r="C176" s="37"/>
    </row>
    <row r="177" spans="1:3" hidden="1" x14ac:dyDescent="0.25">
      <c r="A177" s="50" t="s">
        <v>17</v>
      </c>
      <c r="B177" s="4"/>
      <c r="C177" s="37"/>
    </row>
    <row r="178" spans="1:3" hidden="1" x14ac:dyDescent="0.25">
      <c r="A178" s="50" t="s">
        <v>18</v>
      </c>
      <c r="B178" s="4"/>
      <c r="C178" s="37"/>
    </row>
    <row r="179" spans="1:3" hidden="1" x14ac:dyDescent="0.25">
      <c r="A179" s="50" t="s">
        <v>19</v>
      </c>
      <c r="B179" s="4"/>
      <c r="C179" s="37"/>
    </row>
    <row r="180" spans="1:3" hidden="1" x14ac:dyDescent="0.25">
      <c r="A180" s="50" t="s">
        <v>69</v>
      </c>
      <c r="B180" s="4"/>
      <c r="C180" s="37"/>
    </row>
    <row r="181" spans="1:3" hidden="1" x14ac:dyDescent="0.25">
      <c r="A181" s="50" t="s">
        <v>20</v>
      </c>
      <c r="B181" s="4"/>
      <c r="C181" s="37"/>
    </row>
    <row r="182" spans="1:3" hidden="1" x14ac:dyDescent="0.25">
      <c r="A182" s="50" t="s">
        <v>21</v>
      </c>
      <c r="B182" s="4"/>
      <c r="C182" s="37"/>
    </row>
    <row r="183" spans="1:3" hidden="1" x14ac:dyDescent="0.25">
      <c r="A183" s="50" t="s">
        <v>22</v>
      </c>
      <c r="B183" s="4"/>
      <c r="C183" s="37"/>
    </row>
    <row r="184" spans="1:3" hidden="1" x14ac:dyDescent="0.25">
      <c r="A184" s="50" t="s">
        <v>23</v>
      </c>
      <c r="B184" s="4"/>
      <c r="C184" s="37"/>
    </row>
    <row r="185" spans="1:3" hidden="1" x14ac:dyDescent="0.25">
      <c r="A185" s="50" t="s">
        <v>24</v>
      </c>
      <c r="B185" s="4"/>
      <c r="C185" s="37"/>
    </row>
    <row r="186" spans="1:3" hidden="1" x14ac:dyDescent="0.25">
      <c r="A186" s="50" t="s">
        <v>25</v>
      </c>
      <c r="B186" s="4"/>
      <c r="C186" s="37"/>
    </row>
    <row r="187" spans="1:3" hidden="1" x14ac:dyDescent="0.25">
      <c r="A187" s="50" t="s">
        <v>51</v>
      </c>
      <c r="B187" s="4"/>
      <c r="C187" s="37"/>
    </row>
    <row r="188" spans="1:3" ht="30" hidden="1" x14ac:dyDescent="0.25">
      <c r="A188" s="50" t="s">
        <v>70</v>
      </c>
      <c r="B188" s="4"/>
      <c r="C188" s="37"/>
    </row>
    <row r="189" spans="1:3" hidden="1" x14ac:dyDescent="0.25">
      <c r="A189" s="50" t="s">
        <v>26</v>
      </c>
      <c r="B189" s="4"/>
      <c r="C189" s="37"/>
    </row>
    <row r="190" spans="1:3" hidden="1" x14ac:dyDescent="0.25">
      <c r="A190" s="50" t="s">
        <v>27</v>
      </c>
      <c r="B190" s="4"/>
      <c r="C190" s="37"/>
    </row>
    <row r="191" spans="1:3" hidden="1" x14ac:dyDescent="0.25">
      <c r="A191" s="50" t="s">
        <v>28</v>
      </c>
      <c r="B191" s="4"/>
      <c r="C191" s="37"/>
    </row>
    <row r="192" spans="1:3" hidden="1" x14ac:dyDescent="0.25">
      <c r="A192" s="50" t="s">
        <v>29</v>
      </c>
      <c r="B192" s="4"/>
      <c r="C192" s="37"/>
    </row>
    <row r="193" spans="1:3" hidden="1" x14ac:dyDescent="0.25">
      <c r="A193" s="50" t="s">
        <v>30</v>
      </c>
      <c r="B193" s="4"/>
      <c r="C193" s="37"/>
    </row>
    <row r="194" spans="1:3" hidden="1" x14ac:dyDescent="0.25">
      <c r="A194" s="50" t="s">
        <v>31</v>
      </c>
      <c r="B194" s="4"/>
      <c r="C194" s="37"/>
    </row>
    <row r="195" spans="1:3" hidden="1" x14ac:dyDescent="0.25">
      <c r="A195" s="50" t="s">
        <v>32</v>
      </c>
      <c r="B195" s="4"/>
      <c r="C195" s="37"/>
    </row>
    <row r="196" spans="1:3" hidden="1" x14ac:dyDescent="0.25">
      <c r="A196" s="50" t="s">
        <v>33</v>
      </c>
      <c r="B196" s="4"/>
      <c r="C196" s="37"/>
    </row>
    <row r="197" spans="1:3" ht="30" hidden="1" x14ac:dyDescent="0.25">
      <c r="A197" s="50" t="s">
        <v>34</v>
      </c>
      <c r="B197" s="4"/>
      <c r="C197" s="37"/>
    </row>
    <row r="198" spans="1:3" hidden="1" x14ac:dyDescent="0.25">
      <c r="A198" s="50" t="s">
        <v>35</v>
      </c>
      <c r="B198" s="4"/>
      <c r="C198" s="37"/>
    </row>
    <row r="199" spans="1:3" hidden="1" x14ac:dyDescent="0.25">
      <c r="A199" s="38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5" t="s">
        <v>48</v>
      </c>
      <c r="B200" s="7"/>
      <c r="C200" s="39"/>
    </row>
    <row r="201" spans="1:3" hidden="1" x14ac:dyDescent="0.25">
      <c r="A201" s="47" t="s">
        <v>49</v>
      </c>
      <c r="B201" s="9"/>
      <c r="C201" s="48"/>
    </row>
    <row r="202" spans="1:3" ht="15.75" x14ac:dyDescent="0.25">
      <c r="A202" s="8" t="s">
        <v>50</v>
      </c>
      <c r="B202" s="8"/>
      <c r="C202" s="49">
        <f>C49+C91+C123+C165+C199+C200</f>
        <v>56134.7</v>
      </c>
    </row>
    <row r="203" spans="1:3" ht="15.75" x14ac:dyDescent="0.25">
      <c r="A203" s="82" t="s">
        <v>92</v>
      </c>
      <c r="B203" s="86"/>
      <c r="C203" s="49"/>
    </row>
    <row r="204" spans="1:3" ht="15.75" x14ac:dyDescent="0.25">
      <c r="A204" s="82" t="s">
        <v>93</v>
      </c>
      <c r="B204" s="86"/>
      <c r="C204" s="49"/>
    </row>
    <row r="205" spans="1:3" hidden="1" x14ac:dyDescent="0.25">
      <c r="A205" s="104" t="s">
        <v>94</v>
      </c>
      <c r="B205" s="105"/>
      <c r="C205" s="106"/>
    </row>
    <row r="206" spans="1:3" hidden="1" x14ac:dyDescent="0.25">
      <c r="A206" s="21" t="s">
        <v>7</v>
      </c>
      <c r="B206" s="9"/>
      <c r="C206" s="24"/>
    </row>
    <row r="207" spans="1:3" hidden="1" x14ac:dyDescent="0.25">
      <c r="A207" s="21" t="s">
        <v>67</v>
      </c>
      <c r="B207" s="9"/>
      <c r="C207" s="25"/>
    </row>
    <row r="208" spans="1:3" hidden="1" x14ac:dyDescent="0.25">
      <c r="A208" s="21" t="s">
        <v>8</v>
      </c>
      <c r="B208" s="9"/>
      <c r="C208" s="25"/>
    </row>
    <row r="209" spans="1:3" hidden="1" x14ac:dyDescent="0.25">
      <c r="A209" s="21" t="s">
        <v>9</v>
      </c>
      <c r="B209" s="9"/>
      <c r="C209" s="25"/>
    </row>
    <row r="210" spans="1:3" hidden="1" x14ac:dyDescent="0.25">
      <c r="A210" s="21" t="s">
        <v>10</v>
      </c>
      <c r="B210" s="9"/>
      <c r="C210" s="25"/>
    </row>
    <row r="211" spans="1:3" hidden="1" x14ac:dyDescent="0.25">
      <c r="A211" s="21" t="s">
        <v>11</v>
      </c>
      <c r="B211" s="9"/>
      <c r="C211" s="25"/>
    </row>
    <row r="212" spans="1:3" hidden="1" x14ac:dyDescent="0.25">
      <c r="A212" s="21" t="s">
        <v>12</v>
      </c>
      <c r="B212" s="9"/>
      <c r="C212" s="25"/>
    </row>
    <row r="213" spans="1:3" hidden="1" x14ac:dyDescent="0.25">
      <c r="A213" s="21" t="s">
        <v>13</v>
      </c>
      <c r="B213" s="9"/>
      <c r="C213" s="25"/>
    </row>
    <row r="214" spans="1:3" hidden="1" x14ac:dyDescent="0.25">
      <c r="A214" s="21" t="s">
        <v>14</v>
      </c>
      <c r="B214" s="9"/>
      <c r="C214" s="25"/>
    </row>
    <row r="215" spans="1:3" hidden="1" x14ac:dyDescent="0.25">
      <c r="A215" s="21" t="s">
        <v>15</v>
      </c>
      <c r="B215" s="9"/>
      <c r="C215" s="25"/>
    </row>
    <row r="216" spans="1:3" hidden="1" x14ac:dyDescent="0.25">
      <c r="A216" s="21" t="s">
        <v>16</v>
      </c>
      <c r="B216" s="9"/>
      <c r="C216" s="25"/>
    </row>
    <row r="217" spans="1:3" hidden="1" x14ac:dyDescent="0.25">
      <c r="A217" s="21" t="s">
        <v>17</v>
      </c>
      <c r="B217" s="9"/>
      <c r="C217" s="25"/>
    </row>
    <row r="218" spans="1:3" hidden="1" x14ac:dyDescent="0.25">
      <c r="A218" s="21" t="s">
        <v>18</v>
      </c>
      <c r="B218" s="9"/>
      <c r="C218" s="25"/>
    </row>
    <row r="219" spans="1:3" hidden="1" x14ac:dyDescent="0.25">
      <c r="A219" s="21" t="s">
        <v>19</v>
      </c>
      <c r="B219" s="9"/>
      <c r="C219" s="25"/>
    </row>
    <row r="220" spans="1:3" hidden="1" x14ac:dyDescent="0.25">
      <c r="A220" s="21" t="s">
        <v>53</v>
      </c>
      <c r="B220" s="9"/>
      <c r="C220" s="25"/>
    </row>
    <row r="221" spans="1:3" hidden="1" x14ac:dyDescent="0.25">
      <c r="A221" s="21" t="s">
        <v>20</v>
      </c>
      <c r="B221" s="9"/>
      <c r="C221" s="25"/>
    </row>
    <row r="222" spans="1:3" hidden="1" x14ac:dyDescent="0.25">
      <c r="A222" s="21" t="s">
        <v>21</v>
      </c>
      <c r="B222" s="9"/>
      <c r="C222" s="25"/>
    </row>
    <row r="223" spans="1:3" hidden="1" x14ac:dyDescent="0.25">
      <c r="A223" s="21" t="s">
        <v>22</v>
      </c>
      <c r="B223" s="9"/>
      <c r="C223" s="25"/>
    </row>
    <row r="224" spans="1:3" hidden="1" x14ac:dyDescent="0.25">
      <c r="A224" s="21" t="s">
        <v>23</v>
      </c>
      <c r="B224" s="9"/>
      <c r="C224" s="25"/>
    </row>
    <row r="225" spans="1:3" hidden="1" x14ac:dyDescent="0.25">
      <c r="A225" s="21" t="s">
        <v>24</v>
      </c>
      <c r="B225" s="9"/>
      <c r="C225" s="25"/>
    </row>
    <row r="226" spans="1:3" hidden="1" x14ac:dyDescent="0.25">
      <c r="A226" s="21" t="s">
        <v>25</v>
      </c>
      <c r="B226" s="9"/>
      <c r="C226" s="25"/>
    </row>
    <row r="227" spans="1:3" hidden="1" x14ac:dyDescent="0.25">
      <c r="A227" s="21" t="s">
        <v>51</v>
      </c>
      <c r="B227" s="9"/>
      <c r="C227" s="25"/>
    </row>
    <row r="228" spans="1:3" hidden="1" x14ac:dyDescent="0.25">
      <c r="A228" s="21" t="s">
        <v>52</v>
      </c>
      <c r="B228" s="9"/>
      <c r="C228" s="25"/>
    </row>
    <row r="229" spans="1:3" hidden="1" x14ac:dyDescent="0.25">
      <c r="A229" s="21" t="s">
        <v>26</v>
      </c>
      <c r="B229" s="9"/>
      <c r="C229" s="25"/>
    </row>
    <row r="230" spans="1:3" hidden="1" x14ac:dyDescent="0.25">
      <c r="A230" s="21" t="s">
        <v>27</v>
      </c>
      <c r="B230" s="9"/>
      <c r="C230" s="25"/>
    </row>
    <row r="231" spans="1:3" hidden="1" x14ac:dyDescent="0.25">
      <c r="A231" s="21" t="s">
        <v>28</v>
      </c>
      <c r="B231" s="9"/>
      <c r="C231" s="25"/>
    </row>
    <row r="232" spans="1:3" hidden="1" x14ac:dyDescent="0.25">
      <c r="A232" s="21" t="s">
        <v>29</v>
      </c>
      <c r="B232" s="9"/>
      <c r="C232" s="25"/>
    </row>
    <row r="233" spans="1:3" hidden="1" x14ac:dyDescent="0.25">
      <c r="A233" s="21" t="s">
        <v>30</v>
      </c>
      <c r="B233" s="9"/>
      <c r="C233" s="25"/>
    </row>
    <row r="234" spans="1:3" ht="30" hidden="1" x14ac:dyDescent="0.25">
      <c r="A234" s="21" t="s">
        <v>54</v>
      </c>
      <c r="B234" s="9"/>
      <c r="C234" s="25"/>
    </row>
    <row r="235" spans="1:3" hidden="1" x14ac:dyDescent="0.25">
      <c r="A235" s="21" t="s">
        <v>31</v>
      </c>
      <c r="B235" s="9"/>
      <c r="C235" s="25"/>
    </row>
    <row r="236" spans="1:3" hidden="1" x14ac:dyDescent="0.25">
      <c r="A236" s="21" t="s">
        <v>32</v>
      </c>
      <c r="B236" s="9"/>
      <c r="C236" s="25"/>
    </row>
    <row r="237" spans="1:3" hidden="1" x14ac:dyDescent="0.25">
      <c r="A237" s="21" t="s">
        <v>33</v>
      </c>
      <c r="B237" s="9"/>
      <c r="C237" s="25"/>
    </row>
    <row r="238" spans="1:3" ht="30" hidden="1" x14ac:dyDescent="0.25">
      <c r="A238" s="21" t="s">
        <v>34</v>
      </c>
      <c r="B238" s="9"/>
      <c r="C238" s="25"/>
    </row>
    <row r="239" spans="1:3" hidden="1" x14ac:dyDescent="0.25">
      <c r="A239" s="21" t="s">
        <v>55</v>
      </c>
      <c r="B239" s="10"/>
      <c r="C239" s="26"/>
    </row>
    <row r="240" spans="1:3" hidden="1" x14ac:dyDescent="0.25">
      <c r="A240" s="21" t="s">
        <v>35</v>
      </c>
      <c r="B240" s="30"/>
      <c r="C240" s="20"/>
    </row>
    <row r="241" spans="1:3" ht="15.75" hidden="1" thickBot="1" x14ac:dyDescent="0.3">
      <c r="A241" s="28" t="s">
        <v>62</v>
      </c>
      <c r="B241" s="33">
        <f>SUM(B206:B240)</f>
        <v>0</v>
      </c>
      <c r="C241" s="34">
        <f>SUM(C206:C240)</f>
        <v>0</v>
      </c>
    </row>
  </sheetData>
  <mergeCells count="15"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zoomScaleSheetLayoutView="100" workbookViewId="0">
      <selection activeCell="C202" sqref="C202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8" t="s">
        <v>0</v>
      </c>
      <c r="B1" s="108"/>
      <c r="C1" s="108"/>
    </row>
    <row r="2" spans="1:3" x14ac:dyDescent="0.25">
      <c r="A2" s="108" t="s">
        <v>1</v>
      </c>
      <c r="B2" s="108"/>
      <c r="C2" s="108"/>
    </row>
    <row r="3" spans="1:3" x14ac:dyDescent="0.25">
      <c r="A3" s="110" t="s">
        <v>98</v>
      </c>
      <c r="B3" s="110"/>
      <c r="C3" s="110"/>
    </row>
    <row r="4" spans="1:3" x14ac:dyDescent="0.25">
      <c r="A4" s="107" t="s">
        <v>2</v>
      </c>
      <c r="B4" s="107"/>
      <c r="C4" s="107"/>
    </row>
    <row r="5" spans="1:3" x14ac:dyDescent="0.25">
      <c r="A5" s="109" t="s">
        <v>72</v>
      </c>
      <c r="B5" s="109"/>
      <c r="C5" s="109"/>
    </row>
    <row r="6" spans="1:3" x14ac:dyDescent="0.25">
      <c r="A6" s="107" t="s">
        <v>3</v>
      </c>
      <c r="B6" s="107"/>
      <c r="C6" s="107"/>
    </row>
    <row r="7" spans="1:3" x14ac:dyDescent="0.25">
      <c r="A7" s="107" t="s">
        <v>4</v>
      </c>
      <c r="B7" s="107"/>
      <c r="C7" s="107"/>
    </row>
    <row r="8" spans="1:3" x14ac:dyDescent="0.25">
      <c r="A8" s="107" t="s">
        <v>87</v>
      </c>
      <c r="B8" s="107"/>
      <c r="C8" s="107"/>
    </row>
    <row r="10" spans="1:3" ht="90" x14ac:dyDescent="0.25">
      <c r="A10" s="27" t="s">
        <v>63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x14ac:dyDescent="0.25">
      <c r="A12" s="99" t="s">
        <v>96</v>
      </c>
      <c r="B12" s="99"/>
      <c r="C12" s="99"/>
    </row>
    <row r="13" spans="1:3" x14ac:dyDescent="0.25">
      <c r="A13" s="56" t="s">
        <v>7</v>
      </c>
      <c r="B13" s="57">
        <v>1322</v>
      </c>
      <c r="C13" s="58">
        <v>34524.9</v>
      </c>
    </row>
    <row r="14" spans="1:3" s="91" customFormat="1" x14ac:dyDescent="0.25">
      <c r="A14" s="92" t="s">
        <v>67</v>
      </c>
      <c r="B14" s="93">
        <f>151+72+1147</f>
        <v>1370</v>
      </c>
      <c r="C14" s="94">
        <f>15155+7226.2+115118</f>
        <v>137499.20000000001</v>
      </c>
    </row>
    <row r="15" spans="1:3" hidden="1" x14ac:dyDescent="0.25">
      <c r="A15" s="56" t="s">
        <v>8</v>
      </c>
      <c r="B15" s="57">
        <v>0</v>
      </c>
      <c r="C15" s="58">
        <v>0</v>
      </c>
    </row>
    <row r="16" spans="1:3" hidden="1" x14ac:dyDescent="0.25">
      <c r="A16" s="56" t="s">
        <v>56</v>
      </c>
      <c r="B16" s="57"/>
      <c r="C16" s="58"/>
    </row>
    <row r="17" spans="1:3" x14ac:dyDescent="0.25">
      <c r="A17" s="56" t="s">
        <v>9</v>
      </c>
      <c r="B17" s="57">
        <v>962</v>
      </c>
      <c r="C17" s="58">
        <v>22142.3</v>
      </c>
    </row>
    <row r="18" spans="1:3" x14ac:dyDescent="0.25">
      <c r="A18" s="56" t="s">
        <v>10</v>
      </c>
      <c r="B18" s="57">
        <v>1102</v>
      </c>
      <c r="C18" s="58">
        <v>29762.5</v>
      </c>
    </row>
    <row r="19" spans="1:3" hidden="1" x14ac:dyDescent="0.25">
      <c r="A19" s="56" t="s">
        <v>11</v>
      </c>
      <c r="B19" s="57">
        <v>0</v>
      </c>
      <c r="C19" s="58">
        <v>0</v>
      </c>
    </row>
    <row r="20" spans="1:3" x14ac:dyDescent="0.25">
      <c r="A20" s="56" t="s">
        <v>12</v>
      </c>
      <c r="B20" s="57">
        <v>152</v>
      </c>
      <c r="C20" s="58">
        <v>9584.9</v>
      </c>
    </row>
    <row r="21" spans="1:3" hidden="1" x14ac:dyDescent="0.25">
      <c r="A21" s="56" t="s">
        <v>13</v>
      </c>
      <c r="B21" s="57">
        <v>0</v>
      </c>
      <c r="C21" s="58">
        <v>0</v>
      </c>
    </row>
    <row r="22" spans="1:3" hidden="1" x14ac:dyDescent="0.25">
      <c r="A22" s="56" t="s">
        <v>14</v>
      </c>
      <c r="B22" s="57">
        <v>0</v>
      </c>
      <c r="C22" s="58">
        <v>0</v>
      </c>
    </row>
    <row r="23" spans="1:3" hidden="1" x14ac:dyDescent="0.25">
      <c r="A23" s="56" t="s">
        <v>15</v>
      </c>
      <c r="B23" s="57">
        <v>0</v>
      </c>
      <c r="C23" s="58">
        <v>0</v>
      </c>
    </row>
    <row r="24" spans="1:3" hidden="1" x14ac:dyDescent="0.25">
      <c r="A24" s="56" t="s">
        <v>16</v>
      </c>
      <c r="B24" s="57">
        <v>0</v>
      </c>
      <c r="C24" s="58">
        <v>0</v>
      </c>
    </row>
    <row r="25" spans="1:3" hidden="1" x14ac:dyDescent="0.25">
      <c r="A25" s="56" t="s">
        <v>17</v>
      </c>
      <c r="B25" s="57">
        <v>0</v>
      </c>
      <c r="C25" s="58">
        <v>0</v>
      </c>
    </row>
    <row r="26" spans="1:3" x14ac:dyDescent="0.25">
      <c r="A26" s="56" t="s">
        <v>18</v>
      </c>
      <c r="B26" s="57">
        <v>626</v>
      </c>
      <c r="C26" s="58">
        <v>27170.6</v>
      </c>
    </row>
    <row r="27" spans="1:3" x14ac:dyDescent="0.25">
      <c r="A27" s="56" t="s">
        <v>19</v>
      </c>
      <c r="B27" s="57">
        <v>290</v>
      </c>
      <c r="C27" s="58">
        <v>7502.2</v>
      </c>
    </row>
    <row r="28" spans="1:3" x14ac:dyDescent="0.25">
      <c r="A28" s="56" t="s">
        <v>53</v>
      </c>
      <c r="B28" s="57">
        <v>1374</v>
      </c>
      <c r="C28" s="58">
        <v>34982.199999999997</v>
      </c>
    </row>
    <row r="29" spans="1:3" x14ac:dyDescent="0.25">
      <c r="A29" s="56" t="s">
        <v>20</v>
      </c>
      <c r="B29" s="57">
        <v>988</v>
      </c>
      <c r="C29" s="58">
        <v>26043.4</v>
      </c>
    </row>
    <row r="30" spans="1:3" hidden="1" x14ac:dyDescent="0.25">
      <c r="A30" s="56" t="s">
        <v>21</v>
      </c>
      <c r="B30" s="57">
        <v>0</v>
      </c>
      <c r="C30" s="58">
        <v>0</v>
      </c>
    </row>
    <row r="31" spans="1:3" x14ac:dyDescent="0.25">
      <c r="A31" s="56" t="s">
        <v>22</v>
      </c>
      <c r="B31" s="57">
        <v>1366</v>
      </c>
      <c r="C31" s="58">
        <v>37200</v>
      </c>
    </row>
    <row r="32" spans="1:3" hidden="1" x14ac:dyDescent="0.25">
      <c r="A32" s="56" t="s">
        <v>23</v>
      </c>
      <c r="B32" s="57">
        <v>0</v>
      </c>
      <c r="C32" s="58">
        <v>0</v>
      </c>
    </row>
    <row r="33" spans="1:3" hidden="1" x14ac:dyDescent="0.25">
      <c r="A33" s="56" t="s">
        <v>24</v>
      </c>
      <c r="B33" s="57">
        <v>0</v>
      </c>
      <c r="C33" s="58">
        <v>0</v>
      </c>
    </row>
    <row r="34" spans="1:3" hidden="1" x14ac:dyDescent="0.25">
      <c r="A34" s="56" t="s">
        <v>25</v>
      </c>
      <c r="B34" s="57">
        <v>0</v>
      </c>
      <c r="C34" s="58">
        <v>0</v>
      </c>
    </row>
    <row r="35" spans="1:3" hidden="1" x14ac:dyDescent="0.25">
      <c r="A35" s="56" t="s">
        <v>51</v>
      </c>
      <c r="B35" s="57">
        <v>0</v>
      </c>
      <c r="C35" s="58">
        <v>0</v>
      </c>
    </row>
    <row r="36" spans="1:3" x14ac:dyDescent="0.25">
      <c r="A36" s="56" t="s">
        <v>52</v>
      </c>
      <c r="B36" s="57">
        <v>4414</v>
      </c>
      <c r="C36" s="58">
        <v>121213.1</v>
      </c>
    </row>
    <row r="37" spans="1:3" hidden="1" x14ac:dyDescent="0.25">
      <c r="A37" s="56" t="s">
        <v>26</v>
      </c>
      <c r="B37" s="57">
        <v>0</v>
      </c>
      <c r="C37" s="58">
        <v>0</v>
      </c>
    </row>
    <row r="38" spans="1:3" x14ac:dyDescent="0.25">
      <c r="A38" s="56" t="s">
        <v>27</v>
      </c>
      <c r="B38" s="57">
        <v>2090</v>
      </c>
      <c r="C38" s="58">
        <v>38409.1</v>
      </c>
    </row>
    <row r="39" spans="1:3" x14ac:dyDescent="0.25">
      <c r="A39" s="56" t="s">
        <v>28</v>
      </c>
      <c r="B39" s="57">
        <v>1496</v>
      </c>
      <c r="C39" s="58">
        <v>30301.599999999999</v>
      </c>
    </row>
    <row r="40" spans="1:3" hidden="1" x14ac:dyDescent="0.25">
      <c r="A40" s="56" t="s">
        <v>29</v>
      </c>
      <c r="B40" s="57">
        <v>0</v>
      </c>
      <c r="C40" s="58">
        <v>0</v>
      </c>
    </row>
    <row r="41" spans="1:3" x14ac:dyDescent="0.25">
      <c r="A41" s="56" t="s">
        <v>30</v>
      </c>
      <c r="B41" s="57">
        <v>885</v>
      </c>
      <c r="C41" s="58">
        <v>35451</v>
      </c>
    </row>
    <row r="42" spans="1:3" s="91" customFormat="1" ht="30" x14ac:dyDescent="0.25">
      <c r="A42" s="92" t="s">
        <v>54</v>
      </c>
      <c r="B42" s="93">
        <f>26+77+1147</f>
        <v>1250</v>
      </c>
      <c r="C42" s="94">
        <f>1041.8+3085.3+45959.6</f>
        <v>50086.7</v>
      </c>
    </row>
    <row r="43" spans="1:3" hidden="1" x14ac:dyDescent="0.25">
      <c r="A43" s="56" t="s">
        <v>31</v>
      </c>
      <c r="B43" s="57">
        <v>0</v>
      </c>
      <c r="C43" s="58">
        <v>0</v>
      </c>
    </row>
    <row r="44" spans="1:3" hidden="1" x14ac:dyDescent="0.25">
      <c r="A44" s="56" t="s">
        <v>32</v>
      </c>
      <c r="B44" s="57">
        <v>0</v>
      </c>
      <c r="C44" s="58">
        <v>0</v>
      </c>
    </row>
    <row r="45" spans="1:3" hidden="1" x14ac:dyDescent="0.25">
      <c r="A45" s="56" t="s">
        <v>33</v>
      </c>
      <c r="B45" s="57">
        <v>0</v>
      </c>
      <c r="C45" s="58">
        <v>0</v>
      </c>
    </row>
    <row r="46" spans="1:3" ht="30" hidden="1" x14ac:dyDescent="0.25">
      <c r="A46" s="56" t="s">
        <v>34</v>
      </c>
      <c r="B46" s="57">
        <v>0</v>
      </c>
      <c r="C46" s="58">
        <v>0</v>
      </c>
    </row>
    <row r="47" spans="1:3" hidden="1" x14ac:dyDescent="0.25">
      <c r="A47" s="56" t="s">
        <v>55</v>
      </c>
      <c r="B47" s="57">
        <v>0</v>
      </c>
      <c r="C47" s="58">
        <v>0</v>
      </c>
    </row>
    <row r="48" spans="1:3" x14ac:dyDescent="0.25">
      <c r="A48" s="56" t="s">
        <v>35</v>
      </c>
      <c r="B48" s="57">
        <v>1305</v>
      </c>
      <c r="C48" s="58">
        <v>54030.400000000001</v>
      </c>
    </row>
    <row r="49" spans="1:3" x14ac:dyDescent="0.25">
      <c r="A49" s="59" t="s">
        <v>36</v>
      </c>
      <c r="B49" s="60">
        <f>SUM(B13:B48)</f>
        <v>20992</v>
      </c>
      <c r="C49" s="54">
        <f>SUM(C13:C48)</f>
        <v>695904.1</v>
      </c>
    </row>
    <row r="50" spans="1:3" x14ac:dyDescent="0.25">
      <c r="A50" s="111" t="s">
        <v>66</v>
      </c>
      <c r="B50" s="111"/>
      <c r="C50" s="111"/>
    </row>
    <row r="51" spans="1:3" x14ac:dyDescent="0.25">
      <c r="A51" s="111" t="s">
        <v>95</v>
      </c>
      <c r="B51" s="111"/>
      <c r="C51" s="111"/>
    </row>
    <row r="52" spans="1:3" x14ac:dyDescent="0.25">
      <c r="A52" s="61" t="s">
        <v>27</v>
      </c>
      <c r="B52" s="57">
        <v>14360</v>
      </c>
      <c r="C52" s="58">
        <v>7116</v>
      </c>
    </row>
    <row r="53" spans="1:3" hidden="1" x14ac:dyDescent="0.25">
      <c r="A53" s="61" t="s">
        <v>14</v>
      </c>
      <c r="B53" s="57">
        <v>0</v>
      </c>
      <c r="C53" s="58">
        <v>0</v>
      </c>
    </row>
    <row r="54" spans="1:3" x14ac:dyDescent="0.25">
      <c r="A54" s="61" t="s">
        <v>9</v>
      </c>
      <c r="B54" s="57">
        <v>669</v>
      </c>
      <c r="C54" s="58">
        <v>220</v>
      </c>
    </row>
    <row r="55" spans="1:3" hidden="1" x14ac:dyDescent="0.25">
      <c r="A55" s="61" t="s">
        <v>13</v>
      </c>
      <c r="B55" s="57">
        <v>0</v>
      </c>
      <c r="C55" s="58">
        <v>0</v>
      </c>
    </row>
    <row r="56" spans="1:3" hidden="1" x14ac:dyDescent="0.25">
      <c r="A56" s="61" t="s">
        <v>56</v>
      </c>
      <c r="B56" s="57">
        <v>0</v>
      </c>
      <c r="C56" s="58">
        <v>0</v>
      </c>
    </row>
    <row r="57" spans="1:3" hidden="1" x14ac:dyDescent="0.25">
      <c r="A57" s="61" t="s">
        <v>41</v>
      </c>
      <c r="B57" s="57">
        <v>0</v>
      </c>
      <c r="C57" s="58">
        <v>0</v>
      </c>
    </row>
    <row r="58" spans="1:3" x14ac:dyDescent="0.25">
      <c r="A58" s="61" t="s">
        <v>32</v>
      </c>
      <c r="B58" s="57">
        <v>2876</v>
      </c>
      <c r="C58" s="58">
        <v>842</v>
      </c>
    </row>
    <row r="59" spans="1:3" x14ac:dyDescent="0.25">
      <c r="A59" s="61" t="s">
        <v>7</v>
      </c>
      <c r="B59" s="57">
        <v>3644</v>
      </c>
      <c r="C59" s="58">
        <v>1197</v>
      </c>
    </row>
    <row r="60" spans="1:3" x14ac:dyDescent="0.25">
      <c r="A60" s="61" t="s">
        <v>24</v>
      </c>
      <c r="B60" s="57">
        <v>295</v>
      </c>
      <c r="C60" s="58">
        <v>103</v>
      </c>
    </row>
    <row r="61" spans="1:3" hidden="1" x14ac:dyDescent="0.25">
      <c r="A61" s="61" t="s">
        <v>35</v>
      </c>
      <c r="B61" s="57">
        <v>0</v>
      </c>
      <c r="C61" s="58">
        <v>0</v>
      </c>
    </row>
    <row r="62" spans="1:3" x14ac:dyDescent="0.25">
      <c r="A62" s="61" t="s">
        <v>30</v>
      </c>
      <c r="B62" s="57">
        <v>5364</v>
      </c>
      <c r="C62" s="58">
        <v>2091</v>
      </c>
    </row>
    <row r="63" spans="1:3" x14ac:dyDescent="0.25">
      <c r="A63" s="61" t="s">
        <v>20</v>
      </c>
      <c r="B63" s="57">
        <v>397</v>
      </c>
      <c r="C63" s="58">
        <v>139</v>
      </c>
    </row>
    <row r="64" spans="1:3" hidden="1" x14ac:dyDescent="0.25">
      <c r="A64" s="61" t="s">
        <v>17</v>
      </c>
      <c r="B64" s="57">
        <v>0</v>
      </c>
      <c r="C64" s="58">
        <v>0</v>
      </c>
    </row>
    <row r="65" spans="1:3" hidden="1" x14ac:dyDescent="0.25">
      <c r="A65" s="61" t="s">
        <v>12</v>
      </c>
      <c r="B65" s="57"/>
      <c r="C65" s="58"/>
    </row>
    <row r="66" spans="1:3" x14ac:dyDescent="0.25">
      <c r="A66" s="61" t="s">
        <v>40</v>
      </c>
      <c r="B66" s="57">
        <v>1613</v>
      </c>
      <c r="C66" s="58">
        <v>509</v>
      </c>
    </row>
    <row r="67" spans="1:3" x14ac:dyDescent="0.25">
      <c r="A67" s="61" t="s">
        <v>28</v>
      </c>
      <c r="B67" s="57">
        <v>6039</v>
      </c>
      <c r="C67" s="58">
        <v>1648</v>
      </c>
    </row>
    <row r="68" spans="1:3" x14ac:dyDescent="0.25">
      <c r="A68" s="61" t="s">
        <v>29</v>
      </c>
      <c r="B68" s="57">
        <v>4909</v>
      </c>
      <c r="C68" s="58">
        <v>1147</v>
      </c>
    </row>
    <row r="69" spans="1:3" hidden="1" x14ac:dyDescent="0.25">
      <c r="A69" s="61" t="s">
        <v>15</v>
      </c>
      <c r="B69" s="57">
        <v>0</v>
      </c>
      <c r="C69" s="58">
        <v>0</v>
      </c>
    </row>
    <row r="70" spans="1:3" hidden="1" x14ac:dyDescent="0.25">
      <c r="A70" s="61" t="s">
        <v>10</v>
      </c>
      <c r="B70" s="57">
        <v>0</v>
      </c>
      <c r="C70" s="58">
        <v>0</v>
      </c>
    </row>
    <row r="71" spans="1:3" hidden="1" x14ac:dyDescent="0.25">
      <c r="A71" s="61" t="s">
        <v>8</v>
      </c>
      <c r="B71" s="57">
        <v>0</v>
      </c>
      <c r="C71" s="58">
        <v>0</v>
      </c>
    </row>
    <row r="72" spans="1:3" hidden="1" x14ac:dyDescent="0.25">
      <c r="A72" s="61" t="s">
        <v>47</v>
      </c>
      <c r="B72" s="57">
        <v>0</v>
      </c>
      <c r="C72" s="58">
        <v>0</v>
      </c>
    </row>
    <row r="73" spans="1:3" x14ac:dyDescent="0.25">
      <c r="A73" s="61" t="s">
        <v>16</v>
      </c>
      <c r="B73" s="57">
        <v>73949</v>
      </c>
      <c r="C73" s="58">
        <v>36384.6</v>
      </c>
    </row>
    <row r="74" spans="1:3" hidden="1" x14ac:dyDescent="0.25">
      <c r="A74" s="61" t="s">
        <v>55</v>
      </c>
      <c r="B74" s="57">
        <v>0</v>
      </c>
      <c r="C74" s="58">
        <v>0</v>
      </c>
    </row>
    <row r="75" spans="1:3" hidden="1" x14ac:dyDescent="0.25">
      <c r="A75" s="61" t="s">
        <v>23</v>
      </c>
      <c r="B75" s="57">
        <v>0</v>
      </c>
      <c r="C75" s="58">
        <v>0</v>
      </c>
    </row>
    <row r="76" spans="1:3" x14ac:dyDescent="0.25">
      <c r="A76" s="61" t="s">
        <v>39</v>
      </c>
      <c r="B76" s="57">
        <v>594</v>
      </c>
      <c r="C76" s="58">
        <v>4000</v>
      </c>
    </row>
    <row r="77" spans="1:3" x14ac:dyDescent="0.25">
      <c r="A77" s="61" t="s">
        <v>38</v>
      </c>
      <c r="B77" s="57">
        <v>3141</v>
      </c>
      <c r="C77" s="58">
        <v>889</v>
      </c>
    </row>
    <row r="78" spans="1:3" x14ac:dyDescent="0.25">
      <c r="A78" s="61" t="s">
        <v>37</v>
      </c>
      <c r="B78" s="57">
        <v>3902</v>
      </c>
      <c r="C78" s="58">
        <v>1375</v>
      </c>
    </row>
    <row r="79" spans="1:3" hidden="1" x14ac:dyDescent="0.25">
      <c r="A79" s="61" t="s">
        <v>21</v>
      </c>
      <c r="B79" s="57">
        <v>0</v>
      </c>
      <c r="C79" s="58">
        <v>0</v>
      </c>
    </row>
    <row r="80" spans="1:3" x14ac:dyDescent="0.25">
      <c r="A80" s="61" t="s">
        <v>57</v>
      </c>
      <c r="B80" s="57">
        <v>1220</v>
      </c>
      <c r="C80" s="58">
        <v>163</v>
      </c>
    </row>
    <row r="81" spans="1:3" x14ac:dyDescent="0.25">
      <c r="A81" s="61" t="s">
        <v>11</v>
      </c>
      <c r="B81" s="57">
        <v>4885</v>
      </c>
      <c r="C81" s="58">
        <v>1604</v>
      </c>
    </row>
    <row r="82" spans="1:3" hidden="1" x14ac:dyDescent="0.25">
      <c r="A82" s="62" t="s">
        <v>58</v>
      </c>
      <c r="B82" s="57">
        <v>0</v>
      </c>
      <c r="C82" s="58"/>
    </row>
    <row r="83" spans="1:3" x14ac:dyDescent="0.25">
      <c r="A83" s="62" t="s">
        <v>90</v>
      </c>
      <c r="B83" s="63">
        <v>765</v>
      </c>
      <c r="C83" s="64">
        <v>247.9</v>
      </c>
    </row>
    <row r="84" spans="1:3" hidden="1" x14ac:dyDescent="0.25">
      <c r="A84" s="62" t="s">
        <v>42</v>
      </c>
      <c r="B84" s="63"/>
      <c r="C84" s="64"/>
    </row>
    <row r="85" spans="1:3" x14ac:dyDescent="0.25">
      <c r="A85" s="62" t="s">
        <v>44</v>
      </c>
      <c r="B85" s="63">
        <v>4</v>
      </c>
      <c r="C85" s="64">
        <v>1.6</v>
      </c>
    </row>
    <row r="86" spans="1:3" hidden="1" x14ac:dyDescent="0.25">
      <c r="A86" s="62" t="s">
        <v>43</v>
      </c>
      <c r="B86" s="57">
        <v>0</v>
      </c>
      <c r="C86" s="58"/>
    </row>
    <row r="87" spans="1:3" hidden="1" x14ac:dyDescent="0.25">
      <c r="A87" s="62" t="s">
        <v>60</v>
      </c>
      <c r="B87" s="57">
        <v>0</v>
      </c>
      <c r="C87" s="58"/>
    </row>
    <row r="88" spans="1:3" s="3" customFormat="1" hidden="1" x14ac:dyDescent="0.25">
      <c r="A88" s="62" t="s">
        <v>61</v>
      </c>
      <c r="B88" s="57">
        <v>0</v>
      </c>
      <c r="C88" s="58"/>
    </row>
    <row r="89" spans="1:3" s="3" customFormat="1" x14ac:dyDescent="0.25">
      <c r="A89" s="59" t="s">
        <v>45</v>
      </c>
      <c r="B89" s="60">
        <f>SUM(B52:B81)</f>
        <v>127857</v>
      </c>
      <c r="C89" s="54">
        <f t="shared" ref="C89" si="0">SUM(C52:C81)</f>
        <v>59427.6</v>
      </c>
    </row>
    <row r="90" spans="1:3" x14ac:dyDescent="0.25">
      <c r="A90" s="65" t="s">
        <v>46</v>
      </c>
      <c r="B90" s="63">
        <f>SUM(B82:B88)</f>
        <v>769</v>
      </c>
      <c r="C90" s="64">
        <f t="shared" ref="C90" si="1">SUM(C82:C88)</f>
        <v>249.5</v>
      </c>
    </row>
    <row r="91" spans="1:3" x14ac:dyDescent="0.25">
      <c r="A91" s="59" t="s">
        <v>36</v>
      </c>
      <c r="B91" s="60">
        <f>B89+B90</f>
        <v>128626</v>
      </c>
      <c r="C91" s="54">
        <f t="shared" ref="C91" si="2">C89+C90</f>
        <v>59677.1</v>
      </c>
    </row>
    <row r="92" spans="1:3" x14ac:dyDescent="0.25">
      <c r="A92" s="111" t="s">
        <v>64</v>
      </c>
      <c r="B92" s="111"/>
      <c r="C92" s="111"/>
    </row>
    <row r="93" spans="1:3" x14ac:dyDescent="0.25">
      <c r="A93" s="61" t="s">
        <v>27</v>
      </c>
      <c r="B93" s="57">
        <v>238</v>
      </c>
      <c r="C93" s="58">
        <v>123</v>
      </c>
    </row>
    <row r="94" spans="1:3" hidden="1" x14ac:dyDescent="0.25">
      <c r="A94" s="61" t="s">
        <v>14</v>
      </c>
      <c r="B94" s="57">
        <v>0</v>
      </c>
      <c r="C94" s="58">
        <v>0</v>
      </c>
    </row>
    <row r="95" spans="1:3" x14ac:dyDescent="0.25">
      <c r="A95" s="61" t="s">
        <v>9</v>
      </c>
      <c r="B95" s="57">
        <v>11</v>
      </c>
      <c r="C95" s="58">
        <v>5.4</v>
      </c>
    </row>
    <row r="96" spans="1:3" hidden="1" x14ac:dyDescent="0.25">
      <c r="A96" s="61" t="s">
        <v>13</v>
      </c>
      <c r="B96" s="57">
        <v>0</v>
      </c>
      <c r="C96" s="58">
        <v>0</v>
      </c>
    </row>
    <row r="97" spans="1:3" hidden="1" x14ac:dyDescent="0.25">
      <c r="A97" s="61" t="s">
        <v>56</v>
      </c>
      <c r="B97" s="57">
        <v>0</v>
      </c>
      <c r="C97" s="58">
        <v>0</v>
      </c>
    </row>
    <row r="98" spans="1:3" hidden="1" x14ac:dyDescent="0.25">
      <c r="A98" s="61" t="s">
        <v>41</v>
      </c>
      <c r="B98" s="57">
        <v>0</v>
      </c>
      <c r="C98" s="58">
        <v>0</v>
      </c>
    </row>
    <row r="99" spans="1:3" x14ac:dyDescent="0.25">
      <c r="A99" s="61" t="s">
        <v>32</v>
      </c>
      <c r="B99" s="57">
        <v>1</v>
      </c>
      <c r="C99" s="58">
        <v>0.4</v>
      </c>
    </row>
    <row r="100" spans="1:3" x14ac:dyDescent="0.25">
      <c r="A100" s="61" t="s">
        <v>7</v>
      </c>
      <c r="B100" s="57">
        <v>764</v>
      </c>
      <c r="C100" s="58">
        <v>369.9</v>
      </c>
    </row>
    <row r="101" spans="1:3" hidden="1" x14ac:dyDescent="0.25">
      <c r="A101" s="61" t="s">
        <v>24</v>
      </c>
      <c r="B101" s="66"/>
      <c r="C101" s="66"/>
    </row>
    <row r="102" spans="1:3" hidden="1" x14ac:dyDescent="0.25">
      <c r="A102" s="61" t="s">
        <v>35</v>
      </c>
      <c r="B102" s="57">
        <v>0</v>
      </c>
      <c r="C102" s="58">
        <v>0</v>
      </c>
    </row>
    <row r="103" spans="1:3" x14ac:dyDescent="0.25">
      <c r="A103" s="61" t="s">
        <v>30</v>
      </c>
      <c r="B103" s="57">
        <v>1213</v>
      </c>
      <c r="C103" s="58">
        <v>672.3</v>
      </c>
    </row>
    <row r="104" spans="1:3" x14ac:dyDescent="0.25">
      <c r="A104" s="61" t="s">
        <v>20</v>
      </c>
      <c r="B104" s="57">
        <v>5</v>
      </c>
      <c r="C104" s="58">
        <v>2.2000000000000002</v>
      </c>
    </row>
    <row r="105" spans="1:3" hidden="1" x14ac:dyDescent="0.25">
      <c r="A105" s="61" t="s">
        <v>17</v>
      </c>
      <c r="B105" s="57">
        <v>0</v>
      </c>
      <c r="C105" s="58">
        <v>0</v>
      </c>
    </row>
    <row r="106" spans="1:3" x14ac:dyDescent="0.25">
      <c r="A106" s="61" t="s">
        <v>12</v>
      </c>
      <c r="B106" s="57">
        <v>1</v>
      </c>
      <c r="C106" s="58">
        <v>0.3</v>
      </c>
    </row>
    <row r="107" spans="1:3" hidden="1" x14ac:dyDescent="0.25">
      <c r="A107" s="61" t="s">
        <v>40</v>
      </c>
      <c r="B107" s="57"/>
      <c r="C107" s="58"/>
    </row>
    <row r="108" spans="1:3" x14ac:dyDescent="0.25">
      <c r="A108" s="61" t="s">
        <v>28</v>
      </c>
      <c r="B108" s="57">
        <v>971</v>
      </c>
      <c r="C108" s="58">
        <v>468.5</v>
      </c>
    </row>
    <row r="109" spans="1:3" x14ac:dyDescent="0.25">
      <c r="A109" s="61" t="s">
        <v>29</v>
      </c>
      <c r="B109" s="57">
        <v>2</v>
      </c>
      <c r="C109" s="58">
        <v>1.1000000000000001</v>
      </c>
    </row>
    <row r="110" spans="1:3" hidden="1" x14ac:dyDescent="0.25">
      <c r="A110" s="61" t="s">
        <v>15</v>
      </c>
      <c r="B110" s="57">
        <v>0</v>
      </c>
      <c r="C110" s="58">
        <v>0</v>
      </c>
    </row>
    <row r="111" spans="1:3" x14ac:dyDescent="0.25">
      <c r="A111" s="61" t="s">
        <v>10</v>
      </c>
      <c r="B111" s="57">
        <v>34</v>
      </c>
      <c r="C111" s="58">
        <v>16.399999999999999</v>
      </c>
    </row>
    <row r="112" spans="1:3" hidden="1" x14ac:dyDescent="0.25">
      <c r="A112" s="61" t="s">
        <v>8</v>
      </c>
      <c r="B112" s="57">
        <v>0</v>
      </c>
      <c r="C112" s="58">
        <v>0</v>
      </c>
    </row>
    <row r="113" spans="1:3" hidden="1" x14ac:dyDescent="0.25">
      <c r="A113" s="61" t="s">
        <v>47</v>
      </c>
      <c r="B113" s="57">
        <v>0</v>
      </c>
      <c r="C113" s="58">
        <v>0</v>
      </c>
    </row>
    <row r="114" spans="1:3" x14ac:dyDescent="0.25">
      <c r="A114" s="61" t="s">
        <v>16</v>
      </c>
      <c r="B114" s="57">
        <v>7076</v>
      </c>
      <c r="C114" s="58">
        <v>3062.2</v>
      </c>
    </row>
    <row r="115" spans="1:3" hidden="1" x14ac:dyDescent="0.25">
      <c r="A115" s="61" t="s">
        <v>55</v>
      </c>
      <c r="B115" s="57">
        <v>0</v>
      </c>
      <c r="C115" s="58">
        <v>0</v>
      </c>
    </row>
    <row r="116" spans="1:3" hidden="1" x14ac:dyDescent="0.25">
      <c r="A116" s="61" t="s">
        <v>23</v>
      </c>
      <c r="B116" s="57">
        <v>0</v>
      </c>
      <c r="C116" s="58">
        <v>0</v>
      </c>
    </row>
    <row r="117" spans="1:3" x14ac:dyDescent="0.25">
      <c r="A117" s="61" t="s">
        <v>39</v>
      </c>
      <c r="B117" s="57">
        <v>9286</v>
      </c>
      <c r="C117" s="58">
        <v>10893.4</v>
      </c>
    </row>
    <row r="118" spans="1:3" x14ac:dyDescent="0.25">
      <c r="A118" s="61" t="s">
        <v>38</v>
      </c>
      <c r="B118" s="57">
        <v>1278</v>
      </c>
      <c r="C118" s="58">
        <v>613.9</v>
      </c>
    </row>
    <row r="119" spans="1:3" x14ac:dyDescent="0.25">
      <c r="A119" s="61" t="s">
        <v>37</v>
      </c>
      <c r="B119" s="57">
        <v>1953</v>
      </c>
      <c r="C119" s="58">
        <v>945.1</v>
      </c>
    </row>
    <row r="120" spans="1:3" hidden="1" x14ac:dyDescent="0.25">
      <c r="A120" s="61" t="s">
        <v>21</v>
      </c>
      <c r="B120" s="57">
        <v>0</v>
      </c>
      <c r="C120" s="58">
        <v>0</v>
      </c>
    </row>
    <row r="121" spans="1:3" hidden="1" x14ac:dyDescent="0.25">
      <c r="A121" s="61" t="s">
        <v>57</v>
      </c>
      <c r="B121" s="57">
        <v>0</v>
      </c>
      <c r="C121" s="58">
        <v>0</v>
      </c>
    </row>
    <row r="122" spans="1:3" x14ac:dyDescent="0.25">
      <c r="A122" s="61" t="s">
        <v>11</v>
      </c>
      <c r="B122" s="57">
        <v>5</v>
      </c>
      <c r="C122" s="58">
        <v>2.6</v>
      </c>
    </row>
    <row r="123" spans="1:3" x14ac:dyDescent="0.25">
      <c r="A123" s="59" t="s">
        <v>36</v>
      </c>
      <c r="B123" s="60">
        <f>SUM(B93:B122)</f>
        <v>22838</v>
      </c>
      <c r="C123" s="54">
        <f t="shared" ref="C123" si="3">SUM(C93:C122)</f>
        <v>17176.699999999997</v>
      </c>
    </row>
    <row r="124" spans="1:3" x14ac:dyDescent="0.25">
      <c r="A124" s="111" t="s">
        <v>65</v>
      </c>
      <c r="B124" s="111"/>
      <c r="C124" s="111"/>
    </row>
    <row r="125" spans="1:3" x14ac:dyDescent="0.25">
      <c r="A125" s="61" t="s">
        <v>27</v>
      </c>
      <c r="B125" s="57">
        <v>5943</v>
      </c>
      <c r="C125" s="58">
        <v>9051</v>
      </c>
    </row>
    <row r="126" spans="1:3" hidden="1" x14ac:dyDescent="0.25">
      <c r="A126" s="61" t="s">
        <v>14</v>
      </c>
      <c r="B126" s="57">
        <v>0</v>
      </c>
      <c r="C126" s="58">
        <v>0</v>
      </c>
    </row>
    <row r="127" spans="1:3" x14ac:dyDescent="0.25">
      <c r="A127" s="61" t="s">
        <v>9</v>
      </c>
      <c r="B127" s="57">
        <v>1693</v>
      </c>
      <c r="C127" s="58">
        <v>1348</v>
      </c>
    </row>
    <row r="128" spans="1:3" hidden="1" x14ac:dyDescent="0.25">
      <c r="A128" s="61" t="s">
        <v>13</v>
      </c>
      <c r="B128" s="57">
        <v>0</v>
      </c>
      <c r="C128" s="58">
        <v>0</v>
      </c>
    </row>
    <row r="129" spans="1:3" hidden="1" x14ac:dyDescent="0.25">
      <c r="A129" s="61" t="s">
        <v>56</v>
      </c>
      <c r="B129" s="57">
        <v>0</v>
      </c>
      <c r="C129" s="58">
        <v>0</v>
      </c>
    </row>
    <row r="130" spans="1:3" hidden="1" x14ac:dyDescent="0.25">
      <c r="A130" s="61" t="s">
        <v>41</v>
      </c>
      <c r="B130" s="57">
        <v>0</v>
      </c>
      <c r="C130" s="58">
        <v>0</v>
      </c>
    </row>
    <row r="131" spans="1:3" x14ac:dyDescent="0.25">
      <c r="A131" s="61" t="s">
        <v>32</v>
      </c>
      <c r="B131" s="57">
        <v>150</v>
      </c>
      <c r="C131" s="58">
        <v>155</v>
      </c>
    </row>
    <row r="132" spans="1:3" x14ac:dyDescent="0.25">
      <c r="A132" s="61" t="s">
        <v>7</v>
      </c>
      <c r="B132" s="57">
        <v>3462</v>
      </c>
      <c r="C132" s="58">
        <v>2756</v>
      </c>
    </row>
    <row r="133" spans="1:3" x14ac:dyDescent="0.25">
      <c r="A133" s="61" t="s">
        <v>24</v>
      </c>
      <c r="B133" s="57">
        <v>3</v>
      </c>
      <c r="C133" s="58">
        <v>2</v>
      </c>
    </row>
    <row r="134" spans="1:3" hidden="1" x14ac:dyDescent="0.25">
      <c r="A134" s="61" t="s">
        <v>35</v>
      </c>
      <c r="B134" s="57">
        <v>0</v>
      </c>
      <c r="C134" s="58">
        <v>0</v>
      </c>
    </row>
    <row r="135" spans="1:3" x14ac:dyDescent="0.25">
      <c r="A135" s="61" t="s">
        <v>30</v>
      </c>
      <c r="B135" s="57">
        <v>3522</v>
      </c>
      <c r="C135" s="58">
        <v>3530</v>
      </c>
    </row>
    <row r="136" spans="1:3" x14ac:dyDescent="0.25">
      <c r="A136" s="61" t="s">
        <v>20</v>
      </c>
      <c r="B136" s="57">
        <v>1</v>
      </c>
      <c r="C136" s="58">
        <v>1</v>
      </c>
    </row>
    <row r="137" spans="1:3" hidden="1" x14ac:dyDescent="0.25">
      <c r="A137" s="61" t="s">
        <v>17</v>
      </c>
      <c r="B137" s="57">
        <v>0</v>
      </c>
      <c r="C137" s="58">
        <v>0</v>
      </c>
    </row>
    <row r="138" spans="1:3" x14ac:dyDescent="0.25">
      <c r="A138" s="61" t="s">
        <v>12</v>
      </c>
      <c r="B138" s="57">
        <v>2425</v>
      </c>
      <c r="C138" s="58">
        <v>14298</v>
      </c>
    </row>
    <row r="139" spans="1:3" x14ac:dyDescent="0.25">
      <c r="A139" s="61" t="s">
        <v>40</v>
      </c>
      <c r="B139" s="57">
        <v>260</v>
      </c>
      <c r="C139" s="58">
        <v>199</v>
      </c>
    </row>
    <row r="140" spans="1:3" x14ac:dyDescent="0.25">
      <c r="A140" s="61" t="s">
        <v>28</v>
      </c>
      <c r="B140" s="57">
        <v>2401</v>
      </c>
      <c r="C140" s="58">
        <v>2359</v>
      </c>
    </row>
    <row r="141" spans="1:3" x14ac:dyDescent="0.25">
      <c r="A141" s="61" t="s">
        <v>29</v>
      </c>
      <c r="B141" s="57">
        <v>5234</v>
      </c>
      <c r="C141" s="58">
        <v>4061</v>
      </c>
    </row>
    <row r="142" spans="1:3" hidden="1" x14ac:dyDescent="0.25">
      <c r="A142" s="61" t="s">
        <v>15</v>
      </c>
      <c r="B142" s="57">
        <v>0</v>
      </c>
      <c r="C142" s="58">
        <v>0</v>
      </c>
    </row>
    <row r="143" spans="1:3" hidden="1" x14ac:dyDescent="0.25">
      <c r="A143" s="61" t="s">
        <v>10</v>
      </c>
      <c r="B143" s="57">
        <v>0</v>
      </c>
      <c r="C143" s="58">
        <v>0</v>
      </c>
    </row>
    <row r="144" spans="1:3" hidden="1" x14ac:dyDescent="0.25">
      <c r="A144" s="61" t="s">
        <v>8</v>
      </c>
      <c r="B144" s="57">
        <v>0</v>
      </c>
      <c r="C144" s="58">
        <v>0</v>
      </c>
    </row>
    <row r="145" spans="1:3" hidden="1" x14ac:dyDescent="0.25">
      <c r="A145" s="61" t="s">
        <v>47</v>
      </c>
      <c r="B145" s="57">
        <v>0</v>
      </c>
      <c r="C145" s="58">
        <v>0</v>
      </c>
    </row>
    <row r="146" spans="1:3" x14ac:dyDescent="0.25">
      <c r="A146" s="61" t="s">
        <v>16</v>
      </c>
      <c r="B146" s="57">
        <v>23599</v>
      </c>
      <c r="C146" s="58">
        <v>24088.9</v>
      </c>
    </row>
    <row r="147" spans="1:3" hidden="1" x14ac:dyDescent="0.25">
      <c r="A147" s="61" t="s">
        <v>55</v>
      </c>
      <c r="B147" s="57">
        <v>0</v>
      </c>
      <c r="C147" s="58">
        <v>0</v>
      </c>
    </row>
    <row r="148" spans="1:3" hidden="1" x14ac:dyDescent="0.25">
      <c r="A148" s="61" t="s">
        <v>23</v>
      </c>
      <c r="B148" s="57">
        <v>0</v>
      </c>
      <c r="C148" s="58">
        <v>0</v>
      </c>
    </row>
    <row r="149" spans="1:3" x14ac:dyDescent="0.25">
      <c r="A149" s="61" t="s">
        <v>39</v>
      </c>
      <c r="B149" s="57">
        <v>2955</v>
      </c>
      <c r="C149" s="58">
        <v>2730</v>
      </c>
    </row>
    <row r="150" spans="1:3" x14ac:dyDescent="0.25">
      <c r="A150" s="61" t="s">
        <v>38</v>
      </c>
      <c r="B150" s="57">
        <v>1732</v>
      </c>
      <c r="C150" s="58">
        <v>1123</v>
      </c>
    </row>
    <row r="151" spans="1:3" x14ac:dyDescent="0.25">
      <c r="A151" s="61" t="s">
        <v>37</v>
      </c>
      <c r="B151" s="57">
        <v>5177</v>
      </c>
      <c r="C151" s="58">
        <v>4782</v>
      </c>
    </row>
    <row r="152" spans="1:3" hidden="1" x14ac:dyDescent="0.25">
      <c r="A152" s="61" t="s">
        <v>21</v>
      </c>
      <c r="B152" s="57">
        <v>0</v>
      </c>
      <c r="C152" s="58">
        <v>0</v>
      </c>
    </row>
    <row r="153" spans="1:3" hidden="1" x14ac:dyDescent="0.25">
      <c r="A153" s="61" t="s">
        <v>57</v>
      </c>
      <c r="B153" s="57">
        <v>0</v>
      </c>
      <c r="C153" s="58">
        <v>0</v>
      </c>
    </row>
    <row r="154" spans="1:3" x14ac:dyDescent="0.25">
      <c r="A154" s="61" t="s">
        <v>11</v>
      </c>
      <c r="B154" s="57">
        <v>442</v>
      </c>
      <c r="C154" s="58">
        <v>352</v>
      </c>
    </row>
    <row r="155" spans="1:3" hidden="1" x14ac:dyDescent="0.25">
      <c r="A155" s="62" t="s">
        <v>58</v>
      </c>
      <c r="B155" s="57">
        <v>0</v>
      </c>
      <c r="C155" s="58"/>
    </row>
    <row r="156" spans="1:3" hidden="1" x14ac:dyDescent="0.25">
      <c r="A156" s="62" t="s">
        <v>59</v>
      </c>
      <c r="B156" s="57">
        <v>0</v>
      </c>
      <c r="C156" s="58"/>
    </row>
    <row r="157" spans="1:3" hidden="1" x14ac:dyDescent="0.25">
      <c r="A157" s="62" t="s">
        <v>42</v>
      </c>
      <c r="B157" s="57">
        <v>0</v>
      </c>
      <c r="C157" s="58"/>
    </row>
    <row r="158" spans="1:3" x14ac:dyDescent="0.25">
      <c r="A158" s="62" t="s">
        <v>44</v>
      </c>
      <c r="B158" s="63">
        <v>32</v>
      </c>
      <c r="C158" s="64">
        <v>116.2</v>
      </c>
    </row>
    <row r="159" spans="1:3" hidden="1" x14ac:dyDescent="0.25">
      <c r="A159" s="62" t="s">
        <v>43</v>
      </c>
      <c r="B159" s="57">
        <v>0</v>
      </c>
      <c r="C159" s="58"/>
    </row>
    <row r="160" spans="1:3" hidden="1" x14ac:dyDescent="0.25">
      <c r="A160" s="62" t="s">
        <v>60</v>
      </c>
      <c r="B160" s="57">
        <v>0</v>
      </c>
      <c r="C160" s="58"/>
    </row>
    <row r="161" spans="1:3" x14ac:dyDescent="0.25">
      <c r="A161" s="67" t="s">
        <v>85</v>
      </c>
      <c r="B161" s="63">
        <v>8971</v>
      </c>
      <c r="C161" s="64">
        <v>3342.9</v>
      </c>
    </row>
    <row r="162" spans="1:3" hidden="1" x14ac:dyDescent="0.25">
      <c r="A162" s="62" t="s">
        <v>61</v>
      </c>
      <c r="B162" s="57">
        <v>0</v>
      </c>
      <c r="C162" s="58"/>
    </row>
    <row r="163" spans="1:3" x14ac:dyDescent="0.25">
      <c r="A163" s="59" t="s">
        <v>45</v>
      </c>
      <c r="B163" s="60">
        <f>SUM(B125:B154)</f>
        <v>58999</v>
      </c>
      <c r="C163" s="54">
        <f t="shared" ref="C163" si="4">SUM(C125:C154)</f>
        <v>70835.899999999994</v>
      </c>
    </row>
    <row r="164" spans="1:3" ht="19.5" customHeight="1" x14ac:dyDescent="0.25">
      <c r="A164" s="65" t="s">
        <v>46</v>
      </c>
      <c r="B164" s="63">
        <f>SUM(B155:B162)</f>
        <v>9003</v>
      </c>
      <c r="C164" s="64">
        <f t="shared" ref="C164" si="5">SUM(C155:C162)</f>
        <v>3459.1</v>
      </c>
    </row>
    <row r="165" spans="1:3" x14ac:dyDescent="0.25">
      <c r="A165" s="59" t="s">
        <v>36</v>
      </c>
      <c r="B165" s="60">
        <f>B163+B164</f>
        <v>68002</v>
      </c>
      <c r="C165" s="54">
        <f t="shared" ref="C165" si="6">C163+C164</f>
        <v>74295</v>
      </c>
    </row>
    <row r="166" spans="1:3" x14ac:dyDescent="0.25">
      <c r="A166" s="111" t="s">
        <v>68</v>
      </c>
      <c r="B166" s="111"/>
      <c r="C166" s="111"/>
    </row>
    <row r="167" spans="1:3" hidden="1" x14ac:dyDescent="0.25">
      <c r="A167" s="61" t="s">
        <v>7</v>
      </c>
      <c r="B167" s="70">
        <v>0</v>
      </c>
      <c r="C167" s="71">
        <v>0</v>
      </c>
    </row>
    <row r="168" spans="1:3" hidden="1" x14ac:dyDescent="0.25">
      <c r="A168" s="61" t="s">
        <v>8</v>
      </c>
      <c r="B168" s="70">
        <v>0</v>
      </c>
      <c r="C168" s="71">
        <v>0</v>
      </c>
    </row>
    <row r="169" spans="1:3" hidden="1" x14ac:dyDescent="0.25">
      <c r="A169" s="61" t="s">
        <v>9</v>
      </c>
      <c r="B169" s="70">
        <v>0</v>
      </c>
      <c r="C169" s="71">
        <v>0</v>
      </c>
    </row>
    <row r="170" spans="1:3" hidden="1" x14ac:dyDescent="0.25">
      <c r="A170" s="61" t="s">
        <v>10</v>
      </c>
      <c r="B170" s="70">
        <v>0</v>
      </c>
      <c r="C170" s="71">
        <v>0</v>
      </c>
    </row>
    <row r="171" spans="1:3" hidden="1" x14ac:dyDescent="0.25">
      <c r="A171" s="61" t="s">
        <v>11</v>
      </c>
      <c r="B171" s="70">
        <v>0</v>
      </c>
      <c r="C171" s="71">
        <v>0</v>
      </c>
    </row>
    <row r="172" spans="1:3" hidden="1" x14ac:dyDescent="0.25">
      <c r="A172" s="61" t="s">
        <v>12</v>
      </c>
      <c r="B172" s="70">
        <v>0</v>
      </c>
      <c r="C172" s="71">
        <v>0</v>
      </c>
    </row>
    <row r="173" spans="1:3" hidden="1" x14ac:dyDescent="0.25">
      <c r="A173" s="61" t="s">
        <v>13</v>
      </c>
      <c r="B173" s="70">
        <v>0</v>
      </c>
      <c r="C173" s="71">
        <v>0</v>
      </c>
    </row>
    <row r="174" spans="1:3" hidden="1" x14ac:dyDescent="0.25">
      <c r="A174" s="61" t="s">
        <v>14</v>
      </c>
      <c r="B174" s="70">
        <v>0</v>
      </c>
      <c r="C174" s="71">
        <v>0</v>
      </c>
    </row>
    <row r="175" spans="1:3" hidden="1" x14ac:dyDescent="0.25">
      <c r="A175" s="61" t="s">
        <v>15</v>
      </c>
      <c r="B175" s="70">
        <v>0</v>
      </c>
      <c r="C175" s="71">
        <v>0</v>
      </c>
    </row>
    <row r="176" spans="1:3" ht="15" customHeight="1" x14ac:dyDescent="0.25">
      <c r="A176" s="61" t="s">
        <v>16</v>
      </c>
      <c r="B176" s="68">
        <v>1463</v>
      </c>
      <c r="C176" s="69">
        <v>20238.5</v>
      </c>
    </row>
    <row r="177" spans="1:3" ht="13.5" hidden="1" customHeight="1" x14ac:dyDescent="0.25">
      <c r="A177" s="61" t="s">
        <v>17</v>
      </c>
      <c r="B177" s="68">
        <v>0</v>
      </c>
      <c r="C177" s="69">
        <v>0</v>
      </c>
    </row>
    <row r="178" spans="1:3" hidden="1" x14ac:dyDescent="0.25">
      <c r="A178" s="61" t="s">
        <v>18</v>
      </c>
      <c r="B178" s="68">
        <v>0</v>
      </c>
      <c r="C178" s="69">
        <v>0</v>
      </c>
    </row>
    <row r="179" spans="1:3" hidden="1" x14ac:dyDescent="0.25">
      <c r="A179" s="61" t="s">
        <v>19</v>
      </c>
      <c r="B179" s="68">
        <v>0</v>
      </c>
      <c r="C179" s="69">
        <v>0</v>
      </c>
    </row>
    <row r="180" spans="1:3" hidden="1" x14ac:dyDescent="0.25">
      <c r="A180" s="61" t="s">
        <v>69</v>
      </c>
      <c r="B180" s="68">
        <v>0</v>
      </c>
      <c r="C180" s="69">
        <v>0</v>
      </c>
    </row>
    <row r="181" spans="1:3" hidden="1" x14ac:dyDescent="0.25">
      <c r="A181" s="61" t="s">
        <v>20</v>
      </c>
      <c r="B181" s="68">
        <v>0</v>
      </c>
      <c r="C181" s="69">
        <v>0</v>
      </c>
    </row>
    <row r="182" spans="1:3" hidden="1" x14ac:dyDescent="0.25">
      <c r="A182" s="61" t="s">
        <v>21</v>
      </c>
      <c r="B182" s="68">
        <v>0</v>
      </c>
      <c r="C182" s="69">
        <v>0</v>
      </c>
    </row>
    <row r="183" spans="1:3" hidden="1" x14ac:dyDescent="0.25">
      <c r="A183" s="61" t="s">
        <v>22</v>
      </c>
      <c r="B183" s="68">
        <v>0</v>
      </c>
      <c r="C183" s="69">
        <v>0</v>
      </c>
    </row>
    <row r="184" spans="1:3" hidden="1" x14ac:dyDescent="0.25">
      <c r="A184" s="61" t="s">
        <v>23</v>
      </c>
      <c r="B184" s="68">
        <v>0</v>
      </c>
      <c r="C184" s="69">
        <v>0</v>
      </c>
    </row>
    <row r="185" spans="1:3" hidden="1" x14ac:dyDescent="0.25">
      <c r="A185" s="61" t="s">
        <v>24</v>
      </c>
      <c r="B185" s="68">
        <v>0</v>
      </c>
      <c r="C185" s="69">
        <v>0</v>
      </c>
    </row>
    <row r="186" spans="1:3" hidden="1" x14ac:dyDescent="0.25">
      <c r="A186" s="61" t="s">
        <v>25</v>
      </c>
      <c r="B186" s="68">
        <v>0</v>
      </c>
      <c r="C186" s="69">
        <v>0</v>
      </c>
    </row>
    <row r="187" spans="1:3" hidden="1" x14ac:dyDescent="0.25">
      <c r="A187" s="61" t="s">
        <v>51</v>
      </c>
      <c r="B187" s="68">
        <v>0</v>
      </c>
      <c r="C187" s="69">
        <v>0</v>
      </c>
    </row>
    <row r="188" spans="1:3" ht="30" hidden="1" x14ac:dyDescent="0.25">
      <c r="A188" s="61" t="s">
        <v>70</v>
      </c>
      <c r="B188" s="68"/>
      <c r="C188" s="69"/>
    </row>
    <row r="189" spans="1:3" hidden="1" x14ac:dyDescent="0.25">
      <c r="A189" s="61" t="s">
        <v>26</v>
      </c>
      <c r="B189" s="68">
        <v>0</v>
      </c>
      <c r="C189" s="69">
        <v>0</v>
      </c>
    </row>
    <row r="190" spans="1:3" hidden="1" x14ac:dyDescent="0.25">
      <c r="A190" s="61" t="s">
        <v>27</v>
      </c>
      <c r="B190" s="68">
        <v>0</v>
      </c>
      <c r="C190" s="69">
        <v>0</v>
      </c>
    </row>
    <row r="191" spans="1:3" hidden="1" x14ac:dyDescent="0.25">
      <c r="A191" s="61" t="s">
        <v>28</v>
      </c>
      <c r="B191" s="68">
        <v>0</v>
      </c>
      <c r="C191" s="69">
        <v>0</v>
      </c>
    </row>
    <row r="192" spans="1:3" hidden="1" x14ac:dyDescent="0.25">
      <c r="A192" s="61" t="s">
        <v>29</v>
      </c>
      <c r="B192" s="68">
        <v>0</v>
      </c>
      <c r="C192" s="69">
        <v>0</v>
      </c>
    </row>
    <row r="193" spans="1:3" x14ac:dyDescent="0.25">
      <c r="A193" s="61" t="s">
        <v>30</v>
      </c>
      <c r="B193" s="68">
        <v>867</v>
      </c>
      <c r="C193" s="69">
        <v>11630.2</v>
      </c>
    </row>
    <row r="194" spans="1:3" hidden="1" x14ac:dyDescent="0.25">
      <c r="A194" s="61" t="s">
        <v>31</v>
      </c>
      <c r="B194" s="68">
        <v>0</v>
      </c>
      <c r="C194" s="69">
        <v>0</v>
      </c>
    </row>
    <row r="195" spans="1:3" hidden="1" x14ac:dyDescent="0.25">
      <c r="A195" s="61" t="s">
        <v>32</v>
      </c>
      <c r="B195" s="68">
        <v>0</v>
      </c>
      <c r="C195" s="69">
        <v>0</v>
      </c>
    </row>
    <row r="196" spans="1:3" hidden="1" x14ac:dyDescent="0.25">
      <c r="A196" s="61" t="s">
        <v>33</v>
      </c>
      <c r="B196" s="68">
        <v>0</v>
      </c>
      <c r="C196" s="69">
        <v>0</v>
      </c>
    </row>
    <row r="197" spans="1:3" ht="30" x14ac:dyDescent="0.25">
      <c r="A197" s="61" t="s">
        <v>34</v>
      </c>
      <c r="B197" s="68">
        <v>168</v>
      </c>
      <c r="C197" s="69">
        <v>2183.1999999999998</v>
      </c>
    </row>
    <row r="198" spans="1:3" hidden="1" x14ac:dyDescent="0.25">
      <c r="A198" s="61" t="s">
        <v>35</v>
      </c>
      <c r="B198" s="68">
        <v>0</v>
      </c>
      <c r="C198" s="69">
        <v>0</v>
      </c>
    </row>
    <row r="199" spans="1:3" x14ac:dyDescent="0.25">
      <c r="A199" s="59" t="s">
        <v>36</v>
      </c>
      <c r="B199" s="60">
        <f>SUM(B167:B198)</f>
        <v>2498</v>
      </c>
      <c r="C199" s="54">
        <f>SUM(C167:C198)</f>
        <v>34051.9</v>
      </c>
    </row>
    <row r="200" spans="1:3" hidden="1" x14ac:dyDescent="0.25">
      <c r="A200" s="55" t="s">
        <v>48</v>
      </c>
      <c r="B200" s="60"/>
      <c r="C200" s="54"/>
    </row>
    <row r="201" spans="1:3" hidden="1" x14ac:dyDescent="0.25">
      <c r="A201" s="72" t="s">
        <v>49</v>
      </c>
      <c r="B201" s="63"/>
      <c r="C201" s="64"/>
    </row>
    <row r="202" spans="1:3" x14ac:dyDescent="0.25">
      <c r="A202" s="55" t="s">
        <v>50</v>
      </c>
      <c r="B202" s="55"/>
      <c r="C202" s="54">
        <f>C49+C91+C123+C165+C199+C200</f>
        <v>881104.79999999993</v>
      </c>
    </row>
    <row r="203" spans="1:3" x14ac:dyDescent="0.25">
      <c r="A203" s="55" t="s">
        <v>92</v>
      </c>
      <c r="B203" s="90">
        <v>16500</v>
      </c>
      <c r="C203" s="54">
        <v>19562.400000000001</v>
      </c>
    </row>
    <row r="204" spans="1:3" x14ac:dyDescent="0.25">
      <c r="A204" s="55" t="s">
        <v>93</v>
      </c>
      <c r="B204" s="90">
        <v>34</v>
      </c>
      <c r="C204" s="54">
        <v>34.700000000000003</v>
      </c>
    </row>
    <row r="205" spans="1:3" x14ac:dyDescent="0.25">
      <c r="A205" s="112" t="s">
        <v>94</v>
      </c>
      <c r="B205" s="112"/>
      <c r="C205" s="112"/>
    </row>
    <row r="206" spans="1:3" hidden="1" x14ac:dyDescent="0.25">
      <c r="A206" s="75" t="s">
        <v>7</v>
      </c>
      <c r="B206" s="63"/>
      <c r="C206" s="76"/>
    </row>
    <row r="207" spans="1:3" x14ac:dyDescent="0.25">
      <c r="A207" s="75" t="s">
        <v>67</v>
      </c>
      <c r="B207" s="63">
        <v>627</v>
      </c>
      <c r="C207" s="64">
        <v>97004.2</v>
      </c>
    </row>
    <row r="208" spans="1:3" hidden="1" x14ac:dyDescent="0.25">
      <c r="A208" s="75" t="s">
        <v>8</v>
      </c>
      <c r="B208" s="63"/>
      <c r="C208" s="64"/>
    </row>
    <row r="209" spans="1:3" hidden="1" x14ac:dyDescent="0.25">
      <c r="A209" s="75" t="s">
        <v>9</v>
      </c>
      <c r="B209" s="63"/>
      <c r="C209" s="64"/>
    </row>
    <row r="210" spans="1:3" hidden="1" x14ac:dyDescent="0.25">
      <c r="A210" s="75" t="s">
        <v>10</v>
      </c>
      <c r="B210" s="63"/>
      <c r="C210" s="64"/>
    </row>
    <row r="211" spans="1:3" hidden="1" x14ac:dyDescent="0.25">
      <c r="A211" s="75" t="s">
        <v>11</v>
      </c>
      <c r="B211" s="63"/>
      <c r="C211" s="64"/>
    </row>
    <row r="212" spans="1:3" hidden="1" x14ac:dyDescent="0.25">
      <c r="A212" s="75" t="s">
        <v>12</v>
      </c>
      <c r="B212" s="63"/>
      <c r="C212" s="64"/>
    </row>
    <row r="213" spans="1:3" hidden="1" x14ac:dyDescent="0.25">
      <c r="A213" s="75" t="s">
        <v>13</v>
      </c>
      <c r="B213" s="63"/>
      <c r="C213" s="64"/>
    </row>
    <row r="214" spans="1:3" hidden="1" x14ac:dyDescent="0.25">
      <c r="A214" s="75" t="s">
        <v>14</v>
      </c>
      <c r="B214" s="63"/>
      <c r="C214" s="64"/>
    </row>
    <row r="215" spans="1:3" hidden="1" x14ac:dyDescent="0.25">
      <c r="A215" s="75" t="s">
        <v>15</v>
      </c>
      <c r="B215" s="63"/>
      <c r="C215" s="64"/>
    </row>
    <row r="216" spans="1:3" hidden="1" x14ac:dyDescent="0.25">
      <c r="A216" s="75" t="s">
        <v>16</v>
      </c>
      <c r="B216" s="63"/>
      <c r="C216" s="64"/>
    </row>
    <row r="217" spans="1:3" hidden="1" x14ac:dyDescent="0.25">
      <c r="A217" s="75" t="s">
        <v>17</v>
      </c>
      <c r="B217" s="63"/>
      <c r="C217" s="64"/>
    </row>
    <row r="218" spans="1:3" x14ac:dyDescent="0.25">
      <c r="A218" s="75" t="s">
        <v>18</v>
      </c>
      <c r="B218" s="63">
        <v>91</v>
      </c>
      <c r="C218" s="64">
        <v>12882.1</v>
      </c>
    </row>
    <row r="219" spans="1:3" hidden="1" x14ac:dyDescent="0.25">
      <c r="A219" s="75" t="s">
        <v>19</v>
      </c>
      <c r="B219" s="63"/>
      <c r="C219" s="64"/>
    </row>
    <row r="220" spans="1:3" hidden="1" x14ac:dyDescent="0.25">
      <c r="A220" s="75" t="s">
        <v>53</v>
      </c>
      <c r="B220" s="63"/>
      <c r="C220" s="64"/>
    </row>
    <row r="221" spans="1:3" hidden="1" x14ac:dyDescent="0.25">
      <c r="A221" s="75" t="s">
        <v>20</v>
      </c>
      <c r="B221" s="63"/>
      <c r="C221" s="64"/>
    </row>
    <row r="222" spans="1:3" hidden="1" x14ac:dyDescent="0.25">
      <c r="A222" s="75" t="s">
        <v>21</v>
      </c>
      <c r="B222" s="63"/>
      <c r="C222" s="64"/>
    </row>
    <row r="223" spans="1:3" hidden="1" x14ac:dyDescent="0.25">
      <c r="A223" s="75" t="s">
        <v>22</v>
      </c>
      <c r="B223" s="63"/>
      <c r="C223" s="64"/>
    </row>
    <row r="224" spans="1:3" hidden="1" x14ac:dyDescent="0.25">
      <c r="A224" s="75" t="s">
        <v>23</v>
      </c>
      <c r="B224" s="63"/>
      <c r="C224" s="64"/>
    </row>
    <row r="225" spans="1:3" hidden="1" x14ac:dyDescent="0.25">
      <c r="A225" s="75" t="s">
        <v>24</v>
      </c>
      <c r="B225" s="63"/>
      <c r="C225" s="64"/>
    </row>
    <row r="226" spans="1:3" hidden="1" x14ac:dyDescent="0.25">
      <c r="A226" s="75" t="s">
        <v>25</v>
      </c>
      <c r="B226" s="63"/>
      <c r="C226" s="64"/>
    </row>
    <row r="227" spans="1:3" hidden="1" x14ac:dyDescent="0.25">
      <c r="A227" s="75" t="s">
        <v>51</v>
      </c>
      <c r="B227" s="63"/>
      <c r="C227" s="64"/>
    </row>
    <row r="228" spans="1:3" hidden="1" x14ac:dyDescent="0.25">
      <c r="A228" s="75" t="s">
        <v>52</v>
      </c>
      <c r="B228" s="63"/>
      <c r="C228" s="64"/>
    </row>
    <row r="229" spans="1:3" hidden="1" x14ac:dyDescent="0.25">
      <c r="A229" s="75" t="s">
        <v>26</v>
      </c>
      <c r="B229" s="63"/>
      <c r="C229" s="64"/>
    </row>
    <row r="230" spans="1:3" hidden="1" x14ac:dyDescent="0.25">
      <c r="A230" s="75" t="s">
        <v>27</v>
      </c>
      <c r="B230" s="63"/>
      <c r="C230" s="64"/>
    </row>
    <row r="231" spans="1:3" x14ac:dyDescent="0.25">
      <c r="A231" s="75" t="s">
        <v>28</v>
      </c>
      <c r="B231" s="63">
        <v>10</v>
      </c>
      <c r="C231" s="64">
        <v>657.9</v>
      </c>
    </row>
    <row r="232" spans="1:3" hidden="1" x14ac:dyDescent="0.25">
      <c r="A232" s="75" t="s">
        <v>29</v>
      </c>
      <c r="B232" s="63"/>
      <c r="C232" s="64"/>
    </row>
    <row r="233" spans="1:3" hidden="1" x14ac:dyDescent="0.25">
      <c r="A233" s="75" t="s">
        <v>30</v>
      </c>
      <c r="B233" s="63"/>
      <c r="C233" s="64"/>
    </row>
    <row r="234" spans="1:3" ht="30" hidden="1" x14ac:dyDescent="0.25">
      <c r="A234" s="75" t="s">
        <v>54</v>
      </c>
      <c r="B234" s="63"/>
      <c r="C234" s="64"/>
    </row>
    <row r="235" spans="1:3" hidden="1" x14ac:dyDescent="0.25">
      <c r="A235" s="75" t="s">
        <v>31</v>
      </c>
      <c r="B235" s="63"/>
      <c r="C235" s="64"/>
    </row>
    <row r="236" spans="1:3" hidden="1" x14ac:dyDescent="0.25">
      <c r="A236" s="75" t="s">
        <v>32</v>
      </c>
      <c r="B236" s="63"/>
      <c r="C236" s="64"/>
    </row>
    <row r="237" spans="1:3" hidden="1" x14ac:dyDescent="0.25">
      <c r="A237" s="75" t="s">
        <v>33</v>
      </c>
      <c r="B237" s="63"/>
      <c r="C237" s="64"/>
    </row>
    <row r="238" spans="1:3" ht="30" hidden="1" x14ac:dyDescent="0.25">
      <c r="A238" s="75" t="s">
        <v>34</v>
      </c>
      <c r="B238" s="63"/>
      <c r="C238" s="64"/>
    </row>
    <row r="239" spans="1:3" hidden="1" x14ac:dyDescent="0.25">
      <c r="A239" s="75" t="s">
        <v>55</v>
      </c>
      <c r="B239" s="77"/>
      <c r="C239" s="78"/>
    </row>
    <row r="240" spans="1:3" hidden="1" x14ac:dyDescent="0.25">
      <c r="A240" s="75" t="s">
        <v>35</v>
      </c>
      <c r="B240" s="63"/>
      <c r="C240" s="56"/>
    </row>
    <row r="241" spans="1:3" x14ac:dyDescent="0.25">
      <c r="A241" s="56" t="s">
        <v>62</v>
      </c>
      <c r="B241" s="63">
        <f>SUM(B206:B240)</f>
        <v>728</v>
      </c>
      <c r="C241" s="64">
        <f>SUM(C206:C240)</f>
        <v>110544.2</v>
      </c>
    </row>
  </sheetData>
  <mergeCells count="15"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2"/>
  <sheetViews>
    <sheetView zoomScaleSheetLayoutView="100" workbookViewId="0">
      <selection activeCell="C229" sqref="C229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8" t="s">
        <v>0</v>
      </c>
      <c r="B1" s="108"/>
      <c r="C1" s="108"/>
    </row>
    <row r="2" spans="1:3" x14ac:dyDescent="0.25">
      <c r="A2" s="108" t="s">
        <v>1</v>
      </c>
      <c r="B2" s="108"/>
      <c r="C2" s="108"/>
    </row>
    <row r="3" spans="1:3" x14ac:dyDescent="0.25">
      <c r="A3" s="110" t="s">
        <v>99</v>
      </c>
      <c r="B3" s="110"/>
      <c r="C3" s="110"/>
    </row>
    <row r="4" spans="1:3" x14ac:dyDescent="0.25">
      <c r="A4" s="107" t="s">
        <v>2</v>
      </c>
      <c r="B4" s="107"/>
      <c r="C4" s="107"/>
    </row>
    <row r="5" spans="1:3" x14ac:dyDescent="0.25">
      <c r="A5" s="109" t="s">
        <v>73</v>
      </c>
      <c r="B5" s="109"/>
      <c r="C5" s="109"/>
    </row>
    <row r="6" spans="1:3" x14ac:dyDescent="0.25">
      <c r="A6" s="107" t="s">
        <v>3</v>
      </c>
      <c r="B6" s="107"/>
      <c r="C6" s="107"/>
    </row>
    <row r="7" spans="1:3" x14ac:dyDescent="0.25">
      <c r="A7" s="107" t="s">
        <v>4</v>
      </c>
      <c r="B7" s="107"/>
      <c r="C7" s="107"/>
    </row>
    <row r="8" spans="1:3" x14ac:dyDescent="0.25">
      <c r="A8" s="107" t="s">
        <v>87</v>
      </c>
      <c r="B8" s="107"/>
      <c r="C8" s="107"/>
    </row>
    <row r="10" spans="1:3" ht="90" x14ac:dyDescent="0.25">
      <c r="A10" s="27" t="s">
        <v>63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x14ac:dyDescent="0.25">
      <c r="A12" s="99" t="s">
        <v>96</v>
      </c>
      <c r="B12" s="99"/>
      <c r="C12" s="99"/>
    </row>
    <row r="13" spans="1:3" x14ac:dyDescent="0.25">
      <c r="A13" s="56" t="s">
        <v>7</v>
      </c>
      <c r="B13" s="57">
        <v>1244</v>
      </c>
      <c r="C13" s="58">
        <v>25513.7</v>
      </c>
    </row>
    <row r="14" spans="1:3" x14ac:dyDescent="0.25">
      <c r="A14" s="56" t="s">
        <v>67</v>
      </c>
      <c r="B14" s="57">
        <v>0</v>
      </c>
      <c r="C14" s="58">
        <v>0</v>
      </c>
    </row>
    <row r="15" spans="1:3" x14ac:dyDescent="0.25">
      <c r="A15" s="56" t="s">
        <v>8</v>
      </c>
      <c r="B15" s="57">
        <v>0</v>
      </c>
      <c r="C15" s="58">
        <v>0</v>
      </c>
    </row>
    <row r="16" spans="1:3" x14ac:dyDescent="0.25">
      <c r="A16" s="56" t="s">
        <v>56</v>
      </c>
      <c r="B16" s="57">
        <v>184</v>
      </c>
      <c r="C16" s="58">
        <v>6165.5</v>
      </c>
    </row>
    <row r="17" spans="1:3" x14ac:dyDescent="0.25">
      <c r="A17" s="56" t="s">
        <v>9</v>
      </c>
      <c r="B17" s="57">
        <v>0</v>
      </c>
      <c r="C17" s="58">
        <v>0</v>
      </c>
    </row>
    <row r="18" spans="1:3" x14ac:dyDescent="0.25">
      <c r="A18" s="56" t="s">
        <v>10</v>
      </c>
      <c r="B18" s="57">
        <v>949</v>
      </c>
      <c r="C18" s="58">
        <v>22198.1</v>
      </c>
    </row>
    <row r="19" spans="1:3" x14ac:dyDescent="0.25">
      <c r="A19" s="56" t="s">
        <v>11</v>
      </c>
      <c r="B19" s="57">
        <v>0</v>
      </c>
      <c r="C19" s="58">
        <v>0</v>
      </c>
    </row>
    <row r="20" spans="1:3" x14ac:dyDescent="0.25">
      <c r="A20" s="56" t="s">
        <v>12</v>
      </c>
      <c r="B20" s="57">
        <v>0</v>
      </c>
      <c r="C20" s="58">
        <v>0</v>
      </c>
    </row>
    <row r="21" spans="1:3" x14ac:dyDescent="0.25">
      <c r="A21" s="56" t="s">
        <v>13</v>
      </c>
      <c r="B21" s="57">
        <v>1040</v>
      </c>
      <c r="C21" s="58">
        <v>70455.8</v>
      </c>
    </row>
    <row r="22" spans="1:3" x14ac:dyDescent="0.25">
      <c r="A22" s="56" t="s">
        <v>14</v>
      </c>
      <c r="B22" s="57">
        <v>0</v>
      </c>
      <c r="C22" s="58">
        <v>0</v>
      </c>
    </row>
    <row r="23" spans="1:3" x14ac:dyDescent="0.25">
      <c r="A23" s="56" t="s">
        <v>15</v>
      </c>
      <c r="B23" s="57">
        <v>0</v>
      </c>
      <c r="C23" s="58">
        <v>0</v>
      </c>
    </row>
    <row r="24" spans="1:3" x14ac:dyDescent="0.25">
      <c r="A24" s="56" t="s">
        <v>16</v>
      </c>
      <c r="B24" s="57">
        <v>0</v>
      </c>
      <c r="C24" s="58">
        <v>0</v>
      </c>
    </row>
    <row r="25" spans="1:3" x14ac:dyDescent="0.25">
      <c r="A25" s="56" t="s">
        <v>17</v>
      </c>
      <c r="B25" s="57">
        <v>0</v>
      </c>
      <c r="C25" s="58">
        <v>0</v>
      </c>
    </row>
    <row r="26" spans="1:3" x14ac:dyDescent="0.25">
      <c r="A26" s="56" t="s">
        <v>18</v>
      </c>
      <c r="B26" s="57">
        <v>1031</v>
      </c>
      <c r="C26" s="58">
        <v>25041.3</v>
      </c>
    </row>
    <row r="27" spans="1:3" x14ac:dyDescent="0.25">
      <c r="A27" s="56" t="s">
        <v>19</v>
      </c>
      <c r="B27" s="57">
        <v>273</v>
      </c>
      <c r="C27" s="58">
        <v>6624.7</v>
      </c>
    </row>
    <row r="28" spans="1:3" x14ac:dyDescent="0.25">
      <c r="A28" s="56" t="s">
        <v>53</v>
      </c>
      <c r="B28" s="57">
        <v>0</v>
      </c>
      <c r="C28" s="58">
        <v>0</v>
      </c>
    </row>
    <row r="29" spans="1:3" x14ac:dyDescent="0.25">
      <c r="A29" s="56" t="s">
        <v>20</v>
      </c>
      <c r="B29" s="57">
        <v>0</v>
      </c>
      <c r="C29" s="58">
        <v>0</v>
      </c>
    </row>
    <row r="30" spans="1:3" x14ac:dyDescent="0.25">
      <c r="A30" s="56" t="s">
        <v>21</v>
      </c>
      <c r="B30" s="57">
        <v>724</v>
      </c>
      <c r="C30" s="58">
        <v>71291.8</v>
      </c>
    </row>
    <row r="31" spans="1:3" x14ac:dyDescent="0.25">
      <c r="A31" s="56" t="s">
        <v>22</v>
      </c>
      <c r="B31" s="57">
        <v>0</v>
      </c>
      <c r="C31" s="58">
        <v>0</v>
      </c>
    </row>
    <row r="32" spans="1:3" x14ac:dyDescent="0.25">
      <c r="A32" s="56" t="s">
        <v>23</v>
      </c>
      <c r="B32" s="57">
        <v>0</v>
      </c>
      <c r="C32" s="58">
        <v>0</v>
      </c>
    </row>
    <row r="33" spans="1:3" x14ac:dyDescent="0.25">
      <c r="A33" s="56" t="s">
        <v>24</v>
      </c>
      <c r="B33" s="57">
        <v>0</v>
      </c>
      <c r="C33" s="58">
        <v>0</v>
      </c>
    </row>
    <row r="34" spans="1:3" x14ac:dyDescent="0.25">
      <c r="A34" s="56" t="s">
        <v>25</v>
      </c>
      <c r="B34" s="57">
        <v>0</v>
      </c>
      <c r="C34" s="58">
        <v>0</v>
      </c>
    </row>
    <row r="35" spans="1:3" x14ac:dyDescent="0.25">
      <c r="A35" s="56" t="s">
        <v>51</v>
      </c>
      <c r="B35" s="57">
        <v>0</v>
      </c>
      <c r="C35" s="58">
        <v>0</v>
      </c>
    </row>
    <row r="36" spans="1:3" x14ac:dyDescent="0.25">
      <c r="A36" s="56" t="s">
        <v>52</v>
      </c>
      <c r="B36" s="57">
        <v>1446</v>
      </c>
      <c r="C36" s="58">
        <v>36739.199999999997</v>
      </c>
    </row>
    <row r="37" spans="1:3" x14ac:dyDescent="0.25">
      <c r="A37" s="56" t="s">
        <v>26</v>
      </c>
      <c r="B37" s="57">
        <v>0</v>
      </c>
      <c r="C37" s="58">
        <v>0</v>
      </c>
    </row>
    <row r="38" spans="1:3" x14ac:dyDescent="0.25">
      <c r="A38" s="56" t="s">
        <v>27</v>
      </c>
      <c r="B38" s="57">
        <v>1476</v>
      </c>
      <c r="C38" s="58">
        <v>23027.7</v>
      </c>
    </row>
    <row r="39" spans="1:3" hidden="1" x14ac:dyDescent="0.25">
      <c r="A39" s="56" t="s">
        <v>28</v>
      </c>
      <c r="B39" s="57">
        <v>0</v>
      </c>
      <c r="C39" s="58">
        <v>0</v>
      </c>
    </row>
    <row r="40" spans="1:3" hidden="1" x14ac:dyDescent="0.25">
      <c r="A40" s="56" t="s">
        <v>29</v>
      </c>
      <c r="B40" s="57">
        <v>0</v>
      </c>
      <c r="C40" s="58">
        <v>0</v>
      </c>
    </row>
    <row r="41" spans="1:3" x14ac:dyDescent="0.25">
      <c r="A41" s="56" t="s">
        <v>30</v>
      </c>
      <c r="B41" s="57">
        <v>778</v>
      </c>
      <c r="C41" s="58">
        <v>15074.4</v>
      </c>
    </row>
    <row r="42" spans="1:3" ht="30" hidden="1" x14ac:dyDescent="0.25">
      <c r="A42" s="56" t="s">
        <v>54</v>
      </c>
      <c r="B42" s="57">
        <v>0</v>
      </c>
      <c r="C42" s="58">
        <v>0</v>
      </c>
    </row>
    <row r="43" spans="1:3" hidden="1" x14ac:dyDescent="0.25">
      <c r="A43" s="56" t="s">
        <v>31</v>
      </c>
      <c r="B43" s="57">
        <v>0</v>
      </c>
      <c r="C43" s="58">
        <v>0</v>
      </c>
    </row>
    <row r="44" spans="1:3" hidden="1" x14ac:dyDescent="0.25">
      <c r="A44" s="56" t="s">
        <v>32</v>
      </c>
      <c r="B44" s="57">
        <v>0</v>
      </c>
      <c r="C44" s="58">
        <v>0</v>
      </c>
    </row>
    <row r="45" spans="1:3" hidden="1" x14ac:dyDescent="0.25">
      <c r="A45" s="56" t="s">
        <v>33</v>
      </c>
      <c r="B45" s="57">
        <v>0</v>
      </c>
      <c r="C45" s="58">
        <v>0</v>
      </c>
    </row>
    <row r="46" spans="1:3" ht="30" hidden="1" x14ac:dyDescent="0.25">
      <c r="A46" s="56" t="s">
        <v>34</v>
      </c>
      <c r="B46" s="57">
        <v>0</v>
      </c>
      <c r="C46" s="58">
        <v>0</v>
      </c>
    </row>
    <row r="47" spans="1:3" hidden="1" x14ac:dyDescent="0.25">
      <c r="A47" s="56" t="s">
        <v>55</v>
      </c>
      <c r="B47" s="57">
        <v>0</v>
      </c>
      <c r="C47" s="58">
        <v>0</v>
      </c>
    </row>
    <row r="48" spans="1:3" hidden="1" x14ac:dyDescent="0.25">
      <c r="A48" s="56" t="s">
        <v>35</v>
      </c>
      <c r="B48" s="57">
        <v>0</v>
      </c>
      <c r="C48" s="58">
        <v>0</v>
      </c>
    </row>
    <row r="49" spans="1:3" x14ac:dyDescent="0.25">
      <c r="A49" s="59" t="s">
        <v>36</v>
      </c>
      <c r="B49" s="60">
        <f>SUM(B13:B48)</f>
        <v>9145</v>
      </c>
      <c r="C49" s="54">
        <f>SUM(C13:C48)</f>
        <v>302132.20000000007</v>
      </c>
    </row>
    <row r="50" spans="1:3" x14ac:dyDescent="0.25">
      <c r="A50" s="111" t="s">
        <v>66</v>
      </c>
      <c r="B50" s="111"/>
      <c r="C50" s="111"/>
    </row>
    <row r="51" spans="1:3" x14ac:dyDescent="0.25">
      <c r="A51" s="111" t="s">
        <v>95</v>
      </c>
      <c r="B51" s="111"/>
      <c r="C51" s="111"/>
    </row>
    <row r="52" spans="1:3" x14ac:dyDescent="0.25">
      <c r="A52" s="61" t="s">
        <v>27</v>
      </c>
      <c r="B52" s="57">
        <v>14791</v>
      </c>
      <c r="C52" s="58">
        <v>4166</v>
      </c>
    </row>
    <row r="53" spans="1:3" hidden="1" x14ac:dyDescent="0.25">
      <c r="A53" s="61" t="s">
        <v>14</v>
      </c>
      <c r="B53" s="57">
        <v>0</v>
      </c>
      <c r="C53" s="58">
        <v>0</v>
      </c>
    </row>
    <row r="54" spans="1:3" hidden="1" x14ac:dyDescent="0.25">
      <c r="A54" s="61" t="s">
        <v>9</v>
      </c>
      <c r="B54" s="57">
        <v>0</v>
      </c>
      <c r="C54" s="58">
        <v>0</v>
      </c>
    </row>
    <row r="55" spans="1:3" x14ac:dyDescent="0.25">
      <c r="A55" s="61" t="s">
        <v>13</v>
      </c>
      <c r="B55" s="57">
        <v>11836</v>
      </c>
      <c r="C55" s="58">
        <v>3523</v>
      </c>
    </row>
    <row r="56" spans="1:3" hidden="1" x14ac:dyDescent="0.25">
      <c r="A56" s="61" t="s">
        <v>56</v>
      </c>
      <c r="B56" s="57">
        <v>0</v>
      </c>
      <c r="C56" s="58">
        <v>0</v>
      </c>
    </row>
    <row r="57" spans="1:3" hidden="1" x14ac:dyDescent="0.25">
      <c r="A57" s="61" t="s">
        <v>41</v>
      </c>
      <c r="B57" s="57">
        <v>0</v>
      </c>
      <c r="C57" s="58">
        <v>0</v>
      </c>
    </row>
    <row r="58" spans="1:3" x14ac:dyDescent="0.25">
      <c r="A58" s="61" t="s">
        <v>32</v>
      </c>
      <c r="B58" s="57">
        <v>1037</v>
      </c>
      <c r="C58" s="58">
        <v>311</v>
      </c>
    </row>
    <row r="59" spans="1:3" x14ac:dyDescent="0.25">
      <c r="A59" s="61" t="s">
        <v>7</v>
      </c>
      <c r="B59" s="57">
        <v>2707</v>
      </c>
      <c r="C59" s="58">
        <v>805</v>
      </c>
    </row>
    <row r="60" spans="1:3" hidden="1" x14ac:dyDescent="0.25">
      <c r="A60" s="61" t="s">
        <v>24</v>
      </c>
      <c r="B60" s="57">
        <v>0</v>
      </c>
      <c r="C60" s="58">
        <v>0</v>
      </c>
    </row>
    <row r="61" spans="1:3" hidden="1" x14ac:dyDescent="0.25">
      <c r="A61" s="61" t="s">
        <v>35</v>
      </c>
      <c r="B61" s="57">
        <v>0</v>
      </c>
      <c r="C61" s="58">
        <v>0</v>
      </c>
    </row>
    <row r="62" spans="1:3" x14ac:dyDescent="0.25">
      <c r="A62" s="61" t="s">
        <v>30</v>
      </c>
      <c r="B62" s="57">
        <v>10142</v>
      </c>
      <c r="C62" s="58">
        <v>3620</v>
      </c>
    </row>
    <row r="63" spans="1:3" hidden="1" x14ac:dyDescent="0.25">
      <c r="A63" s="61" t="s">
        <v>20</v>
      </c>
      <c r="B63" s="57">
        <v>0</v>
      </c>
      <c r="C63" s="58">
        <v>0</v>
      </c>
    </row>
    <row r="64" spans="1:3" hidden="1" x14ac:dyDescent="0.25">
      <c r="A64" s="61" t="s">
        <v>17</v>
      </c>
      <c r="B64" s="57">
        <v>0</v>
      </c>
      <c r="C64" s="58">
        <v>0</v>
      </c>
    </row>
    <row r="65" spans="1:3" hidden="1" x14ac:dyDescent="0.25">
      <c r="A65" s="61" t="s">
        <v>12</v>
      </c>
      <c r="B65" s="57">
        <v>0</v>
      </c>
      <c r="C65" s="58">
        <v>0</v>
      </c>
    </row>
    <row r="66" spans="1:3" x14ac:dyDescent="0.25">
      <c r="A66" s="61" t="s">
        <v>40</v>
      </c>
      <c r="B66" s="57">
        <v>1593</v>
      </c>
      <c r="C66" s="58">
        <v>454</v>
      </c>
    </row>
    <row r="67" spans="1:3" x14ac:dyDescent="0.25">
      <c r="A67" s="61" t="s">
        <v>28</v>
      </c>
      <c r="B67" s="57">
        <v>5535</v>
      </c>
      <c r="C67" s="58">
        <v>1378</v>
      </c>
    </row>
    <row r="68" spans="1:3" x14ac:dyDescent="0.25">
      <c r="A68" s="61" t="s">
        <v>29</v>
      </c>
      <c r="B68" s="57">
        <v>2641</v>
      </c>
      <c r="C68" s="58">
        <v>560</v>
      </c>
    </row>
    <row r="69" spans="1:3" x14ac:dyDescent="0.25">
      <c r="A69" s="61" t="s">
        <v>15</v>
      </c>
      <c r="B69" s="57">
        <v>37475</v>
      </c>
      <c r="C69" s="58">
        <v>16161</v>
      </c>
    </row>
    <row r="70" spans="1:3" x14ac:dyDescent="0.25">
      <c r="A70" s="61" t="s">
        <v>10</v>
      </c>
      <c r="B70" s="57">
        <v>637</v>
      </c>
      <c r="C70" s="58">
        <v>189</v>
      </c>
    </row>
    <row r="71" spans="1:3" hidden="1" x14ac:dyDescent="0.25">
      <c r="A71" s="61" t="s">
        <v>8</v>
      </c>
      <c r="B71" s="57">
        <v>0</v>
      </c>
      <c r="C71" s="58">
        <v>0</v>
      </c>
    </row>
    <row r="72" spans="1:3" hidden="1" x14ac:dyDescent="0.25">
      <c r="A72" s="61" t="s">
        <v>47</v>
      </c>
      <c r="B72" s="57">
        <v>0</v>
      </c>
      <c r="C72" s="58">
        <v>0</v>
      </c>
    </row>
    <row r="73" spans="1:3" x14ac:dyDescent="0.25">
      <c r="A73" s="61" t="s">
        <v>16</v>
      </c>
      <c r="B73" s="57">
        <v>63487</v>
      </c>
      <c r="C73" s="58">
        <v>27710.6</v>
      </c>
    </row>
    <row r="74" spans="1:3" hidden="1" x14ac:dyDescent="0.25">
      <c r="A74" s="61" t="s">
        <v>55</v>
      </c>
      <c r="B74" s="57">
        <v>0</v>
      </c>
      <c r="C74" s="58">
        <v>0</v>
      </c>
    </row>
    <row r="75" spans="1:3" hidden="1" x14ac:dyDescent="0.25">
      <c r="A75" s="61" t="s">
        <v>23</v>
      </c>
      <c r="B75" s="57">
        <v>0</v>
      </c>
      <c r="C75" s="58">
        <v>0</v>
      </c>
    </row>
    <row r="76" spans="1:3" x14ac:dyDescent="0.25">
      <c r="A76" s="61" t="s">
        <v>39</v>
      </c>
      <c r="B76" s="57">
        <v>5381</v>
      </c>
      <c r="C76" s="58">
        <v>1942</v>
      </c>
    </row>
    <row r="77" spans="1:3" x14ac:dyDescent="0.25">
      <c r="A77" s="61" t="s">
        <v>38</v>
      </c>
      <c r="B77" s="57">
        <v>2877</v>
      </c>
      <c r="C77" s="58">
        <v>737</v>
      </c>
    </row>
    <row r="78" spans="1:3" x14ac:dyDescent="0.25">
      <c r="A78" s="61" t="s">
        <v>37</v>
      </c>
      <c r="B78" s="57">
        <v>6808</v>
      </c>
      <c r="C78" s="58">
        <v>2192</v>
      </c>
    </row>
    <row r="79" spans="1:3" hidden="1" x14ac:dyDescent="0.25">
      <c r="A79" s="61" t="s">
        <v>21</v>
      </c>
      <c r="B79" s="57">
        <v>0</v>
      </c>
      <c r="C79" s="58">
        <v>0</v>
      </c>
    </row>
    <row r="80" spans="1:3" x14ac:dyDescent="0.25">
      <c r="A80" s="61" t="s">
        <v>57</v>
      </c>
      <c r="B80" s="57">
        <v>231</v>
      </c>
      <c r="C80" s="58">
        <v>56</v>
      </c>
    </row>
    <row r="81" spans="1:3" x14ac:dyDescent="0.25">
      <c r="A81" s="61" t="s">
        <v>11</v>
      </c>
      <c r="B81" s="57">
        <v>3228</v>
      </c>
      <c r="C81" s="58">
        <v>959</v>
      </c>
    </row>
    <row r="82" spans="1:3" hidden="1" x14ac:dyDescent="0.25">
      <c r="A82" s="62" t="s">
        <v>58</v>
      </c>
      <c r="B82" s="57">
        <v>0</v>
      </c>
      <c r="C82" s="58"/>
    </row>
    <row r="83" spans="1:3" hidden="1" x14ac:dyDescent="0.25">
      <c r="A83" s="62" t="s">
        <v>90</v>
      </c>
      <c r="B83" s="57">
        <v>0</v>
      </c>
      <c r="C83" s="58"/>
    </row>
    <row r="84" spans="1:3" hidden="1" x14ac:dyDescent="0.25">
      <c r="A84" s="62" t="s">
        <v>42</v>
      </c>
      <c r="B84" s="57">
        <v>0</v>
      </c>
      <c r="C84" s="58"/>
    </row>
    <row r="85" spans="1:3" x14ac:dyDescent="0.25">
      <c r="A85" s="62" t="s">
        <v>44</v>
      </c>
      <c r="B85" s="63">
        <v>7</v>
      </c>
      <c r="C85" s="64">
        <v>2.8</v>
      </c>
    </row>
    <row r="86" spans="1:3" hidden="1" x14ac:dyDescent="0.25">
      <c r="A86" s="62" t="s">
        <v>43</v>
      </c>
      <c r="B86" s="57">
        <v>0</v>
      </c>
      <c r="C86" s="58"/>
    </row>
    <row r="87" spans="1:3" hidden="1" x14ac:dyDescent="0.25">
      <c r="A87" s="62" t="s">
        <v>60</v>
      </c>
      <c r="B87" s="57">
        <v>0</v>
      </c>
      <c r="C87" s="58"/>
    </row>
    <row r="88" spans="1:3" s="3" customFormat="1" hidden="1" x14ac:dyDescent="0.25">
      <c r="A88" s="62" t="s">
        <v>61</v>
      </c>
      <c r="B88" s="57">
        <v>0</v>
      </c>
      <c r="C88" s="58"/>
    </row>
    <row r="89" spans="1:3" s="3" customFormat="1" x14ac:dyDescent="0.25">
      <c r="A89" s="59" t="s">
        <v>45</v>
      </c>
      <c r="B89" s="60">
        <f>SUM(B52:B81)</f>
        <v>170406</v>
      </c>
      <c r="C89" s="54">
        <f t="shared" ref="C89" si="0">SUM(C52:C81)</f>
        <v>64763.6</v>
      </c>
    </row>
    <row r="90" spans="1:3" x14ac:dyDescent="0.25">
      <c r="A90" s="65" t="s">
        <v>46</v>
      </c>
      <c r="B90" s="63">
        <v>7</v>
      </c>
      <c r="C90" s="64">
        <v>2.8</v>
      </c>
    </row>
    <row r="91" spans="1:3" x14ac:dyDescent="0.25">
      <c r="A91" s="59" t="s">
        <v>36</v>
      </c>
      <c r="B91" s="60">
        <f>B89+B90</f>
        <v>170413</v>
      </c>
      <c r="C91" s="54">
        <f t="shared" ref="C91" si="1">C89+C90</f>
        <v>64766.400000000001</v>
      </c>
    </row>
    <row r="92" spans="1:3" x14ac:dyDescent="0.25">
      <c r="A92" s="111" t="s">
        <v>64</v>
      </c>
      <c r="B92" s="111"/>
      <c r="C92" s="111"/>
    </row>
    <row r="93" spans="1:3" x14ac:dyDescent="0.25">
      <c r="A93" s="61" t="s">
        <v>27</v>
      </c>
      <c r="B93" s="57">
        <v>501</v>
      </c>
      <c r="C93" s="58">
        <v>252.9</v>
      </c>
    </row>
    <row r="94" spans="1:3" hidden="1" x14ac:dyDescent="0.25">
      <c r="A94" s="61" t="s">
        <v>14</v>
      </c>
      <c r="B94" s="57">
        <v>0</v>
      </c>
      <c r="C94" s="58">
        <v>0</v>
      </c>
    </row>
    <row r="95" spans="1:3" hidden="1" x14ac:dyDescent="0.25">
      <c r="A95" s="61" t="s">
        <v>9</v>
      </c>
      <c r="B95" s="57">
        <v>0</v>
      </c>
      <c r="C95" s="58">
        <v>0</v>
      </c>
    </row>
    <row r="96" spans="1:3" ht="15.75" customHeight="1" x14ac:dyDescent="0.25">
      <c r="A96" s="61" t="s">
        <v>13</v>
      </c>
      <c r="B96" s="57">
        <v>162</v>
      </c>
      <c r="C96" s="58">
        <v>76.400000000000006</v>
      </c>
    </row>
    <row r="97" spans="1:3" ht="13.5" hidden="1" customHeight="1" x14ac:dyDescent="0.25">
      <c r="A97" s="61" t="s">
        <v>56</v>
      </c>
      <c r="B97" s="57">
        <v>0</v>
      </c>
      <c r="C97" s="58">
        <v>0</v>
      </c>
    </row>
    <row r="98" spans="1:3" hidden="1" x14ac:dyDescent="0.25">
      <c r="A98" s="61" t="s">
        <v>41</v>
      </c>
      <c r="B98" s="57">
        <v>0</v>
      </c>
      <c r="C98" s="58">
        <v>0</v>
      </c>
    </row>
    <row r="99" spans="1:3" x14ac:dyDescent="0.25">
      <c r="A99" s="61" t="s">
        <v>32</v>
      </c>
      <c r="B99" s="57">
        <v>5</v>
      </c>
      <c r="C99" s="58">
        <v>2.5</v>
      </c>
    </row>
    <row r="100" spans="1:3" x14ac:dyDescent="0.25">
      <c r="A100" s="61" t="s">
        <v>7</v>
      </c>
      <c r="B100" s="57">
        <v>399</v>
      </c>
      <c r="C100" s="58">
        <v>189.5</v>
      </c>
    </row>
    <row r="101" spans="1:3" hidden="1" x14ac:dyDescent="0.25">
      <c r="A101" s="61" t="s">
        <v>24</v>
      </c>
      <c r="B101" s="66">
        <v>0</v>
      </c>
      <c r="C101" s="66">
        <v>0</v>
      </c>
    </row>
    <row r="102" spans="1:3" hidden="1" x14ac:dyDescent="0.25">
      <c r="A102" s="61" t="s">
        <v>35</v>
      </c>
      <c r="B102" s="57">
        <v>0</v>
      </c>
      <c r="C102" s="58">
        <v>0</v>
      </c>
    </row>
    <row r="103" spans="1:3" x14ac:dyDescent="0.25">
      <c r="A103" s="61" t="s">
        <v>30</v>
      </c>
      <c r="B103" s="57">
        <v>566</v>
      </c>
      <c r="C103" s="58">
        <v>267</v>
      </c>
    </row>
    <row r="104" spans="1:3" hidden="1" x14ac:dyDescent="0.25">
      <c r="A104" s="61" t="s">
        <v>20</v>
      </c>
      <c r="B104" s="57">
        <v>0</v>
      </c>
      <c r="C104" s="58">
        <v>0</v>
      </c>
    </row>
    <row r="105" spans="1:3" hidden="1" x14ac:dyDescent="0.25">
      <c r="A105" s="61" t="s">
        <v>17</v>
      </c>
      <c r="B105" s="57">
        <v>0</v>
      </c>
      <c r="C105" s="58">
        <v>0</v>
      </c>
    </row>
    <row r="106" spans="1:3" hidden="1" x14ac:dyDescent="0.25">
      <c r="A106" s="61" t="s">
        <v>12</v>
      </c>
      <c r="B106" s="57">
        <v>0</v>
      </c>
      <c r="C106" s="58">
        <v>0</v>
      </c>
    </row>
    <row r="107" spans="1:3" hidden="1" x14ac:dyDescent="0.25">
      <c r="A107" s="61" t="s">
        <v>40</v>
      </c>
      <c r="B107" s="57"/>
      <c r="C107" s="58"/>
    </row>
    <row r="108" spans="1:3" x14ac:dyDescent="0.25">
      <c r="A108" s="61" t="s">
        <v>28</v>
      </c>
      <c r="B108" s="57">
        <v>7</v>
      </c>
      <c r="C108" s="58">
        <v>3.7</v>
      </c>
    </row>
    <row r="109" spans="1:3" hidden="1" x14ac:dyDescent="0.25">
      <c r="A109" s="61" t="s">
        <v>29</v>
      </c>
      <c r="B109" s="57"/>
      <c r="C109" s="58"/>
    </row>
    <row r="110" spans="1:3" x14ac:dyDescent="0.25">
      <c r="A110" s="61" t="s">
        <v>15</v>
      </c>
      <c r="B110" s="57">
        <v>36</v>
      </c>
      <c r="C110" s="58">
        <v>30</v>
      </c>
    </row>
    <row r="111" spans="1:3" x14ac:dyDescent="0.25">
      <c r="A111" s="61" t="s">
        <v>10</v>
      </c>
      <c r="B111" s="57">
        <v>451</v>
      </c>
      <c r="C111" s="58">
        <v>213.7</v>
      </c>
    </row>
    <row r="112" spans="1:3" hidden="1" x14ac:dyDescent="0.25">
      <c r="A112" s="61" t="s">
        <v>8</v>
      </c>
      <c r="B112" s="57">
        <v>0</v>
      </c>
      <c r="C112" s="58">
        <v>0</v>
      </c>
    </row>
    <row r="113" spans="1:3" hidden="1" x14ac:dyDescent="0.25">
      <c r="A113" s="61" t="s">
        <v>47</v>
      </c>
      <c r="B113" s="57">
        <v>0</v>
      </c>
      <c r="C113" s="58">
        <v>0</v>
      </c>
    </row>
    <row r="114" spans="1:3" x14ac:dyDescent="0.25">
      <c r="A114" s="61" t="s">
        <v>16</v>
      </c>
      <c r="B114" s="57">
        <v>12686</v>
      </c>
      <c r="C114" s="58">
        <v>6760.9</v>
      </c>
    </row>
    <row r="115" spans="1:3" hidden="1" x14ac:dyDescent="0.25">
      <c r="A115" s="61" t="s">
        <v>55</v>
      </c>
      <c r="B115" s="57">
        <v>0</v>
      </c>
      <c r="C115" s="58">
        <v>0</v>
      </c>
    </row>
    <row r="116" spans="1:3" hidden="1" x14ac:dyDescent="0.25">
      <c r="A116" s="61" t="s">
        <v>23</v>
      </c>
      <c r="B116" s="57">
        <v>0</v>
      </c>
      <c r="C116" s="58">
        <v>0</v>
      </c>
    </row>
    <row r="117" spans="1:3" x14ac:dyDescent="0.25">
      <c r="A117" s="61" t="s">
        <v>39</v>
      </c>
      <c r="B117" s="57">
        <v>14333</v>
      </c>
      <c r="C117" s="58">
        <v>12739.7</v>
      </c>
    </row>
    <row r="118" spans="1:3" hidden="1" x14ac:dyDescent="0.25">
      <c r="A118" s="61" t="s">
        <v>38</v>
      </c>
      <c r="B118" s="57"/>
      <c r="C118" s="58"/>
    </row>
    <row r="119" spans="1:3" x14ac:dyDescent="0.25">
      <c r="A119" s="61" t="s">
        <v>37</v>
      </c>
      <c r="B119" s="57">
        <v>1295</v>
      </c>
      <c r="C119" s="58">
        <v>663.3</v>
      </c>
    </row>
    <row r="120" spans="1:3" hidden="1" x14ac:dyDescent="0.25">
      <c r="A120" s="61" t="s">
        <v>21</v>
      </c>
      <c r="B120" s="57">
        <v>0</v>
      </c>
      <c r="C120" s="58">
        <v>0</v>
      </c>
    </row>
    <row r="121" spans="1:3" hidden="1" x14ac:dyDescent="0.25">
      <c r="A121" s="61" t="s">
        <v>57</v>
      </c>
      <c r="B121" s="57">
        <v>0</v>
      </c>
      <c r="C121" s="58">
        <v>0</v>
      </c>
    </row>
    <row r="122" spans="1:3" hidden="1" x14ac:dyDescent="0.25">
      <c r="A122" s="61" t="s">
        <v>11</v>
      </c>
      <c r="B122" s="57">
        <v>0</v>
      </c>
      <c r="C122" s="58">
        <v>0</v>
      </c>
    </row>
    <row r="123" spans="1:3" x14ac:dyDescent="0.25">
      <c r="A123" s="59" t="s">
        <v>36</v>
      </c>
      <c r="B123" s="60">
        <f>SUM(B93:B122)</f>
        <v>30441</v>
      </c>
      <c r="C123" s="54">
        <f t="shared" ref="C123" si="2">SUM(C93:C122)</f>
        <v>21199.599999999999</v>
      </c>
    </row>
    <row r="124" spans="1:3" x14ac:dyDescent="0.25">
      <c r="A124" s="111" t="s">
        <v>65</v>
      </c>
      <c r="B124" s="111"/>
      <c r="C124" s="111"/>
    </row>
    <row r="125" spans="1:3" x14ac:dyDescent="0.25">
      <c r="A125" s="61" t="s">
        <v>27</v>
      </c>
      <c r="B125" s="57">
        <v>4681</v>
      </c>
      <c r="C125" s="58">
        <v>6893</v>
      </c>
    </row>
    <row r="126" spans="1:3" ht="15.75" hidden="1" customHeight="1" x14ac:dyDescent="0.25">
      <c r="A126" s="61" t="s">
        <v>14</v>
      </c>
      <c r="B126" s="57">
        <v>0</v>
      </c>
      <c r="C126" s="58">
        <v>0</v>
      </c>
    </row>
    <row r="127" spans="1:3" hidden="1" x14ac:dyDescent="0.25">
      <c r="A127" s="61" t="s">
        <v>9</v>
      </c>
      <c r="B127" s="57">
        <v>0</v>
      </c>
      <c r="C127" s="58">
        <v>0</v>
      </c>
    </row>
    <row r="128" spans="1:3" x14ac:dyDescent="0.25">
      <c r="A128" s="61" t="s">
        <v>13</v>
      </c>
      <c r="B128" s="57">
        <v>695</v>
      </c>
      <c r="C128" s="58">
        <v>539</v>
      </c>
    </row>
    <row r="129" spans="1:3" hidden="1" x14ac:dyDescent="0.25">
      <c r="A129" s="61" t="s">
        <v>56</v>
      </c>
      <c r="B129" s="57">
        <v>0</v>
      </c>
      <c r="C129" s="58">
        <v>0</v>
      </c>
    </row>
    <row r="130" spans="1:3" hidden="1" x14ac:dyDescent="0.25">
      <c r="A130" s="61" t="s">
        <v>41</v>
      </c>
      <c r="B130" s="57">
        <v>0</v>
      </c>
      <c r="C130" s="58">
        <v>0</v>
      </c>
    </row>
    <row r="131" spans="1:3" x14ac:dyDescent="0.25">
      <c r="A131" s="61" t="s">
        <v>32</v>
      </c>
      <c r="B131" s="57">
        <v>678</v>
      </c>
      <c r="C131" s="58">
        <v>679</v>
      </c>
    </row>
    <row r="132" spans="1:3" x14ac:dyDescent="0.25">
      <c r="A132" s="61" t="s">
        <v>7</v>
      </c>
      <c r="B132" s="57">
        <v>4067</v>
      </c>
      <c r="C132" s="58">
        <v>3143</v>
      </c>
    </row>
    <row r="133" spans="1:3" hidden="1" x14ac:dyDescent="0.25">
      <c r="A133" s="61" t="s">
        <v>24</v>
      </c>
      <c r="B133" s="57">
        <v>0</v>
      </c>
      <c r="C133" s="58">
        <v>0</v>
      </c>
    </row>
    <row r="134" spans="1:3" hidden="1" x14ac:dyDescent="0.25">
      <c r="A134" s="61" t="s">
        <v>35</v>
      </c>
      <c r="B134" s="57">
        <v>0</v>
      </c>
      <c r="C134" s="58">
        <v>0</v>
      </c>
    </row>
    <row r="135" spans="1:3" x14ac:dyDescent="0.25">
      <c r="A135" s="61" t="s">
        <v>30</v>
      </c>
      <c r="B135" s="57">
        <v>4824</v>
      </c>
      <c r="C135" s="58">
        <v>4693</v>
      </c>
    </row>
    <row r="136" spans="1:3" hidden="1" x14ac:dyDescent="0.25">
      <c r="A136" s="61" t="s">
        <v>20</v>
      </c>
      <c r="B136" s="57">
        <v>0</v>
      </c>
      <c r="C136" s="58">
        <v>0</v>
      </c>
    </row>
    <row r="137" spans="1:3" hidden="1" x14ac:dyDescent="0.25">
      <c r="A137" s="61" t="s">
        <v>17</v>
      </c>
      <c r="B137" s="57">
        <v>0</v>
      </c>
      <c r="C137" s="58">
        <v>0</v>
      </c>
    </row>
    <row r="138" spans="1:3" hidden="1" x14ac:dyDescent="0.25">
      <c r="A138" s="61" t="s">
        <v>12</v>
      </c>
      <c r="B138" s="57">
        <v>0</v>
      </c>
      <c r="C138" s="58">
        <v>0</v>
      </c>
    </row>
    <row r="139" spans="1:3" x14ac:dyDescent="0.25">
      <c r="A139" s="61" t="s">
        <v>40</v>
      </c>
      <c r="B139" s="57">
        <v>6</v>
      </c>
      <c r="C139" s="58">
        <v>4</v>
      </c>
    </row>
    <row r="140" spans="1:3" x14ac:dyDescent="0.25">
      <c r="A140" s="61" t="s">
        <v>28</v>
      </c>
      <c r="B140" s="57">
        <v>898</v>
      </c>
      <c r="C140" s="58">
        <v>850</v>
      </c>
    </row>
    <row r="141" spans="1:3" x14ac:dyDescent="0.25">
      <c r="A141" s="61" t="s">
        <v>29</v>
      </c>
      <c r="B141" s="57">
        <v>1640</v>
      </c>
      <c r="C141" s="58">
        <v>1233</v>
      </c>
    </row>
    <row r="142" spans="1:3" x14ac:dyDescent="0.25">
      <c r="A142" s="61" t="s">
        <v>15</v>
      </c>
      <c r="B142" s="57">
        <v>11968</v>
      </c>
      <c r="C142" s="58">
        <v>14271</v>
      </c>
    </row>
    <row r="143" spans="1:3" x14ac:dyDescent="0.25">
      <c r="A143" s="61" t="s">
        <v>10</v>
      </c>
      <c r="B143" s="57">
        <v>1861</v>
      </c>
      <c r="C143" s="58">
        <v>1438</v>
      </c>
    </row>
    <row r="144" spans="1:3" hidden="1" x14ac:dyDescent="0.25">
      <c r="A144" s="61" t="s">
        <v>8</v>
      </c>
      <c r="B144" s="57">
        <v>0</v>
      </c>
      <c r="C144" s="58">
        <v>0</v>
      </c>
    </row>
    <row r="145" spans="1:3" hidden="1" x14ac:dyDescent="0.25">
      <c r="A145" s="61" t="s">
        <v>47</v>
      </c>
      <c r="B145" s="57">
        <v>0</v>
      </c>
      <c r="C145" s="58">
        <v>0</v>
      </c>
    </row>
    <row r="146" spans="1:3" x14ac:dyDescent="0.25">
      <c r="A146" s="61" t="s">
        <v>16</v>
      </c>
      <c r="B146" s="57">
        <v>26085</v>
      </c>
      <c r="C146" s="58">
        <v>25551.9</v>
      </c>
    </row>
    <row r="147" spans="1:3" hidden="1" x14ac:dyDescent="0.25">
      <c r="A147" s="61" t="s">
        <v>55</v>
      </c>
      <c r="B147" s="57">
        <v>0</v>
      </c>
      <c r="C147" s="58">
        <v>0</v>
      </c>
    </row>
    <row r="148" spans="1:3" hidden="1" x14ac:dyDescent="0.25">
      <c r="A148" s="61" t="s">
        <v>23</v>
      </c>
      <c r="B148" s="57">
        <v>0</v>
      </c>
      <c r="C148" s="58">
        <v>0</v>
      </c>
    </row>
    <row r="149" spans="1:3" x14ac:dyDescent="0.25">
      <c r="A149" s="61" t="s">
        <v>39</v>
      </c>
      <c r="B149" s="57">
        <v>4289</v>
      </c>
      <c r="C149" s="58">
        <v>3855</v>
      </c>
    </row>
    <row r="150" spans="1:3" x14ac:dyDescent="0.25">
      <c r="A150" s="61" t="s">
        <v>38</v>
      </c>
      <c r="B150" s="57">
        <v>594</v>
      </c>
      <c r="C150" s="58">
        <v>373</v>
      </c>
    </row>
    <row r="151" spans="1:3" x14ac:dyDescent="0.25">
      <c r="A151" s="61" t="s">
        <v>37</v>
      </c>
      <c r="B151" s="57">
        <v>1805</v>
      </c>
      <c r="C151" s="58">
        <v>1621</v>
      </c>
    </row>
    <row r="152" spans="1:3" hidden="1" x14ac:dyDescent="0.25">
      <c r="A152" s="61" t="s">
        <v>21</v>
      </c>
      <c r="B152" s="57">
        <v>0</v>
      </c>
      <c r="C152" s="58">
        <v>0</v>
      </c>
    </row>
    <row r="153" spans="1:3" x14ac:dyDescent="0.25">
      <c r="A153" s="61" t="s">
        <v>57</v>
      </c>
      <c r="B153" s="57">
        <v>12915</v>
      </c>
      <c r="C153" s="58">
        <v>17100</v>
      </c>
    </row>
    <row r="154" spans="1:3" x14ac:dyDescent="0.25">
      <c r="A154" s="61" t="s">
        <v>11</v>
      </c>
      <c r="B154" s="57">
        <v>1629</v>
      </c>
      <c r="C154" s="58">
        <v>1258</v>
      </c>
    </row>
    <row r="155" spans="1:3" hidden="1" x14ac:dyDescent="0.25">
      <c r="A155" s="62" t="s">
        <v>58</v>
      </c>
      <c r="B155" s="57">
        <v>0</v>
      </c>
      <c r="C155" s="58"/>
    </row>
    <row r="156" spans="1:3" hidden="1" x14ac:dyDescent="0.25">
      <c r="A156" s="62" t="s">
        <v>59</v>
      </c>
      <c r="B156" s="57">
        <v>0</v>
      </c>
      <c r="C156" s="58"/>
    </row>
    <row r="157" spans="1:3" hidden="1" x14ac:dyDescent="0.25">
      <c r="A157" s="62" t="s">
        <v>42</v>
      </c>
      <c r="B157" s="57">
        <v>0</v>
      </c>
      <c r="C157" s="58"/>
    </row>
    <row r="158" spans="1:3" x14ac:dyDescent="0.25">
      <c r="A158" s="62" t="s">
        <v>44</v>
      </c>
      <c r="B158" s="63">
        <v>3</v>
      </c>
      <c r="C158" s="64">
        <v>11.1</v>
      </c>
    </row>
    <row r="159" spans="1:3" hidden="1" x14ac:dyDescent="0.25">
      <c r="A159" s="62" t="s">
        <v>43</v>
      </c>
      <c r="B159" s="57">
        <v>0</v>
      </c>
      <c r="C159" s="58"/>
    </row>
    <row r="160" spans="1:3" hidden="1" x14ac:dyDescent="0.25">
      <c r="A160" s="62" t="s">
        <v>60</v>
      </c>
      <c r="B160" s="57">
        <v>0</v>
      </c>
      <c r="C160" s="58"/>
    </row>
    <row r="161" spans="1:3" x14ac:dyDescent="0.25">
      <c r="A161" s="67" t="s">
        <v>85</v>
      </c>
      <c r="B161" s="63">
        <v>2280</v>
      </c>
      <c r="C161" s="64">
        <v>840.6</v>
      </c>
    </row>
    <row r="162" spans="1:3" hidden="1" x14ac:dyDescent="0.25">
      <c r="A162" s="62" t="s">
        <v>61</v>
      </c>
      <c r="B162" s="57">
        <v>0</v>
      </c>
      <c r="C162" s="58"/>
    </row>
    <row r="163" spans="1:3" x14ac:dyDescent="0.25">
      <c r="A163" s="59" t="s">
        <v>45</v>
      </c>
      <c r="B163" s="60">
        <f>SUM(B125:B154)</f>
        <v>78635</v>
      </c>
      <c r="C163" s="54">
        <f t="shared" ref="C163" si="3">SUM(C125:C154)</f>
        <v>83501.899999999994</v>
      </c>
    </row>
    <row r="164" spans="1:3" ht="19.5" customHeight="1" x14ac:dyDescent="0.25">
      <c r="A164" s="65" t="s">
        <v>46</v>
      </c>
      <c r="B164" s="63">
        <f>SUM(B155:B162)</f>
        <v>2283</v>
      </c>
      <c r="C164" s="64">
        <f t="shared" ref="C164" si="4">SUM(C155:C162)</f>
        <v>851.7</v>
      </c>
    </row>
    <row r="165" spans="1:3" x14ac:dyDescent="0.25">
      <c r="A165" s="59" t="s">
        <v>36</v>
      </c>
      <c r="B165" s="60">
        <f>B163+B164</f>
        <v>80918</v>
      </c>
      <c r="C165" s="54">
        <f t="shared" ref="C165" si="5">C163+C164</f>
        <v>84353.599999999991</v>
      </c>
    </row>
    <row r="166" spans="1:3" x14ac:dyDescent="0.25">
      <c r="A166" s="111" t="s">
        <v>68</v>
      </c>
      <c r="B166" s="111"/>
      <c r="C166" s="111"/>
    </row>
    <row r="167" spans="1:3" x14ac:dyDescent="0.25">
      <c r="A167" s="61" t="s">
        <v>7</v>
      </c>
      <c r="B167" s="68">
        <v>256</v>
      </c>
      <c r="C167" s="69">
        <v>3112.1</v>
      </c>
    </row>
    <row r="168" spans="1:3" hidden="1" x14ac:dyDescent="0.25">
      <c r="A168" s="61" t="s">
        <v>8</v>
      </c>
      <c r="B168" s="68">
        <v>0</v>
      </c>
      <c r="C168" s="69">
        <v>0</v>
      </c>
    </row>
    <row r="169" spans="1:3" hidden="1" x14ac:dyDescent="0.25">
      <c r="A169" s="61" t="s">
        <v>9</v>
      </c>
      <c r="B169" s="68">
        <v>0</v>
      </c>
      <c r="C169" s="69">
        <v>0</v>
      </c>
    </row>
    <row r="170" spans="1:3" x14ac:dyDescent="0.25">
      <c r="A170" s="61" t="s">
        <v>10</v>
      </c>
      <c r="B170" s="68">
        <v>244</v>
      </c>
      <c r="C170" s="69">
        <v>3341.3</v>
      </c>
    </row>
    <row r="171" spans="1:3" hidden="1" x14ac:dyDescent="0.25">
      <c r="A171" s="61" t="s">
        <v>11</v>
      </c>
      <c r="B171" s="68">
        <v>0</v>
      </c>
      <c r="C171" s="69">
        <v>0</v>
      </c>
    </row>
    <row r="172" spans="1:3" hidden="1" x14ac:dyDescent="0.25">
      <c r="A172" s="61" t="s">
        <v>12</v>
      </c>
      <c r="B172" s="68">
        <v>0</v>
      </c>
      <c r="C172" s="69">
        <v>0</v>
      </c>
    </row>
    <row r="173" spans="1:3" x14ac:dyDescent="0.25">
      <c r="A173" s="61" t="s">
        <v>13</v>
      </c>
      <c r="B173" s="68">
        <v>128</v>
      </c>
      <c r="C173" s="69">
        <v>7029.1</v>
      </c>
    </row>
    <row r="174" spans="1:3" hidden="1" x14ac:dyDescent="0.25">
      <c r="A174" s="61" t="s">
        <v>14</v>
      </c>
      <c r="B174" s="68">
        <v>0</v>
      </c>
      <c r="C174" s="69">
        <v>0</v>
      </c>
    </row>
    <row r="175" spans="1:3" hidden="1" x14ac:dyDescent="0.25">
      <c r="A175" s="61" t="s">
        <v>15</v>
      </c>
      <c r="B175" s="68">
        <v>0</v>
      </c>
      <c r="C175" s="69">
        <v>0</v>
      </c>
    </row>
    <row r="176" spans="1:3" x14ac:dyDescent="0.25">
      <c r="A176" s="61" t="s">
        <v>16</v>
      </c>
      <c r="B176" s="68">
        <v>1332</v>
      </c>
      <c r="C176" s="69">
        <v>17123.400000000001</v>
      </c>
    </row>
    <row r="177" spans="1:3" hidden="1" x14ac:dyDescent="0.25">
      <c r="A177" s="61" t="s">
        <v>17</v>
      </c>
      <c r="B177" s="68">
        <v>0</v>
      </c>
      <c r="C177" s="69">
        <v>0</v>
      </c>
    </row>
    <row r="178" spans="1:3" hidden="1" x14ac:dyDescent="0.25">
      <c r="A178" s="61" t="s">
        <v>18</v>
      </c>
      <c r="B178" s="68">
        <v>0</v>
      </c>
      <c r="C178" s="69">
        <v>0</v>
      </c>
    </row>
    <row r="179" spans="1:3" hidden="1" x14ac:dyDescent="0.25">
      <c r="A179" s="61" t="s">
        <v>19</v>
      </c>
      <c r="B179" s="68">
        <v>0</v>
      </c>
      <c r="C179" s="69">
        <v>0</v>
      </c>
    </row>
    <row r="180" spans="1:3" hidden="1" x14ac:dyDescent="0.25">
      <c r="A180" s="61" t="s">
        <v>69</v>
      </c>
      <c r="B180" s="68">
        <v>0</v>
      </c>
      <c r="C180" s="69">
        <v>0</v>
      </c>
    </row>
    <row r="181" spans="1:3" hidden="1" x14ac:dyDescent="0.25">
      <c r="A181" s="61" t="s">
        <v>20</v>
      </c>
      <c r="B181" s="68">
        <v>0</v>
      </c>
      <c r="C181" s="69">
        <v>0</v>
      </c>
    </row>
    <row r="182" spans="1:3" hidden="1" x14ac:dyDescent="0.25">
      <c r="A182" s="61" t="s">
        <v>21</v>
      </c>
      <c r="B182" s="68">
        <v>0</v>
      </c>
      <c r="C182" s="69">
        <v>0</v>
      </c>
    </row>
    <row r="183" spans="1:3" hidden="1" x14ac:dyDescent="0.25">
      <c r="A183" s="61" t="s">
        <v>22</v>
      </c>
      <c r="B183" s="68">
        <v>0</v>
      </c>
      <c r="C183" s="69">
        <v>0</v>
      </c>
    </row>
    <row r="184" spans="1:3" hidden="1" x14ac:dyDescent="0.25">
      <c r="A184" s="61" t="s">
        <v>23</v>
      </c>
      <c r="B184" s="68">
        <v>0</v>
      </c>
      <c r="C184" s="69">
        <v>0</v>
      </c>
    </row>
    <row r="185" spans="1:3" hidden="1" x14ac:dyDescent="0.25">
      <c r="A185" s="61" t="s">
        <v>24</v>
      </c>
      <c r="B185" s="68">
        <v>0</v>
      </c>
      <c r="C185" s="69">
        <v>0</v>
      </c>
    </row>
    <row r="186" spans="1:3" hidden="1" x14ac:dyDescent="0.25">
      <c r="A186" s="61" t="s">
        <v>25</v>
      </c>
      <c r="B186" s="68">
        <v>0</v>
      </c>
      <c r="C186" s="69">
        <v>0</v>
      </c>
    </row>
    <row r="187" spans="1:3" hidden="1" x14ac:dyDescent="0.25">
      <c r="A187" s="61" t="s">
        <v>51</v>
      </c>
      <c r="B187" s="68">
        <v>0</v>
      </c>
      <c r="C187" s="69">
        <v>0</v>
      </c>
    </row>
    <row r="188" spans="1:3" ht="30" hidden="1" x14ac:dyDescent="0.25">
      <c r="A188" s="61" t="s">
        <v>70</v>
      </c>
      <c r="B188" s="68">
        <v>0</v>
      </c>
      <c r="C188" s="69">
        <v>0</v>
      </c>
    </row>
    <row r="189" spans="1:3" hidden="1" x14ac:dyDescent="0.25">
      <c r="A189" s="61" t="s">
        <v>26</v>
      </c>
      <c r="B189" s="68">
        <v>0</v>
      </c>
      <c r="C189" s="69">
        <v>0</v>
      </c>
    </row>
    <row r="190" spans="1:3" hidden="1" x14ac:dyDescent="0.25">
      <c r="A190" s="61" t="s">
        <v>27</v>
      </c>
      <c r="B190" s="68">
        <v>0</v>
      </c>
      <c r="C190" s="69">
        <v>0</v>
      </c>
    </row>
    <row r="191" spans="1:3" hidden="1" x14ac:dyDescent="0.25">
      <c r="A191" s="61" t="s">
        <v>28</v>
      </c>
      <c r="B191" s="68">
        <v>0</v>
      </c>
      <c r="C191" s="69">
        <v>0</v>
      </c>
    </row>
    <row r="192" spans="1:3" hidden="1" x14ac:dyDescent="0.25">
      <c r="A192" s="61" t="s">
        <v>29</v>
      </c>
      <c r="B192" s="68">
        <v>0</v>
      </c>
      <c r="C192" s="69">
        <v>0</v>
      </c>
    </row>
    <row r="193" spans="1:3" x14ac:dyDescent="0.25">
      <c r="A193" s="61" t="s">
        <v>30</v>
      </c>
      <c r="B193" s="68">
        <v>240</v>
      </c>
      <c r="C193" s="69">
        <v>3152.4</v>
      </c>
    </row>
    <row r="194" spans="1:3" hidden="1" x14ac:dyDescent="0.25">
      <c r="A194" s="61" t="s">
        <v>31</v>
      </c>
      <c r="B194" s="70">
        <v>0</v>
      </c>
      <c r="C194" s="71">
        <v>0</v>
      </c>
    </row>
    <row r="195" spans="1:3" hidden="1" x14ac:dyDescent="0.25">
      <c r="A195" s="61" t="s">
        <v>32</v>
      </c>
      <c r="B195" s="70">
        <v>0</v>
      </c>
      <c r="C195" s="71">
        <v>0</v>
      </c>
    </row>
    <row r="196" spans="1:3" hidden="1" x14ac:dyDescent="0.25">
      <c r="A196" s="61" t="s">
        <v>33</v>
      </c>
      <c r="B196" s="70">
        <v>0</v>
      </c>
      <c r="C196" s="71">
        <v>0</v>
      </c>
    </row>
    <row r="197" spans="1:3" ht="30" hidden="1" x14ac:dyDescent="0.25">
      <c r="A197" s="61" t="s">
        <v>34</v>
      </c>
      <c r="B197" s="70">
        <v>0</v>
      </c>
      <c r="C197" s="71">
        <v>0</v>
      </c>
    </row>
    <row r="198" spans="1:3" hidden="1" x14ac:dyDescent="0.25">
      <c r="A198" s="61" t="s">
        <v>35</v>
      </c>
      <c r="B198" s="70">
        <v>0</v>
      </c>
      <c r="C198" s="71">
        <v>0</v>
      </c>
    </row>
    <row r="199" spans="1:3" x14ac:dyDescent="0.25">
      <c r="A199" s="59" t="s">
        <v>36</v>
      </c>
      <c r="B199" s="60">
        <f>SUM(B167:B198)</f>
        <v>2200</v>
      </c>
      <c r="C199" s="54">
        <f>SUM(C167:C198)</f>
        <v>33758.300000000003</v>
      </c>
    </row>
    <row r="200" spans="1:3" hidden="1" x14ac:dyDescent="0.25">
      <c r="A200" s="55" t="s">
        <v>48</v>
      </c>
      <c r="B200" s="60"/>
      <c r="C200" s="54"/>
    </row>
    <row r="201" spans="1:3" hidden="1" x14ac:dyDescent="0.25">
      <c r="A201" s="72" t="s">
        <v>49</v>
      </c>
      <c r="B201" s="63"/>
      <c r="C201" s="64"/>
    </row>
    <row r="202" spans="1:3" ht="15.75" x14ac:dyDescent="0.25">
      <c r="A202" s="73" t="s">
        <v>50</v>
      </c>
      <c r="B202" s="73"/>
      <c r="C202" s="74">
        <f>C49+C91+C123+C165+C199+C200</f>
        <v>506210.10000000003</v>
      </c>
    </row>
    <row r="203" spans="1:3" ht="15.75" x14ac:dyDescent="0.25">
      <c r="A203" s="73" t="s">
        <v>92</v>
      </c>
      <c r="B203" s="87">
        <v>17942</v>
      </c>
      <c r="C203" s="74">
        <v>21272</v>
      </c>
    </row>
    <row r="204" spans="1:3" ht="15.75" x14ac:dyDescent="0.25">
      <c r="A204" s="73" t="s">
        <v>93</v>
      </c>
      <c r="B204" s="87">
        <v>6320</v>
      </c>
      <c r="C204" s="74">
        <v>6455.9</v>
      </c>
    </row>
    <row r="205" spans="1:3" x14ac:dyDescent="0.25">
      <c r="A205" s="112" t="s">
        <v>94</v>
      </c>
      <c r="B205" s="112"/>
      <c r="C205" s="112"/>
    </row>
    <row r="206" spans="1:3" hidden="1" x14ac:dyDescent="0.25">
      <c r="A206" s="75" t="s">
        <v>7</v>
      </c>
      <c r="B206" s="63"/>
      <c r="C206" s="76"/>
    </row>
    <row r="207" spans="1:3" hidden="1" x14ac:dyDescent="0.25">
      <c r="A207" s="75" t="s">
        <v>67</v>
      </c>
      <c r="B207" s="63"/>
      <c r="C207" s="64"/>
    </row>
    <row r="208" spans="1:3" hidden="1" x14ac:dyDescent="0.25">
      <c r="A208" s="75" t="s">
        <v>8</v>
      </c>
      <c r="B208" s="63"/>
      <c r="C208" s="64"/>
    </row>
    <row r="209" spans="1:3" hidden="1" x14ac:dyDescent="0.25">
      <c r="A209" s="75" t="s">
        <v>9</v>
      </c>
      <c r="B209" s="63"/>
      <c r="C209" s="64"/>
    </row>
    <row r="210" spans="1:3" hidden="1" x14ac:dyDescent="0.25">
      <c r="A210" s="75" t="s">
        <v>10</v>
      </c>
      <c r="B210" s="63"/>
      <c r="C210" s="64"/>
    </row>
    <row r="211" spans="1:3" hidden="1" x14ac:dyDescent="0.25">
      <c r="A211" s="75" t="s">
        <v>11</v>
      </c>
      <c r="B211" s="63"/>
      <c r="C211" s="64"/>
    </row>
    <row r="212" spans="1:3" hidden="1" x14ac:dyDescent="0.25">
      <c r="A212" s="75" t="s">
        <v>12</v>
      </c>
      <c r="B212" s="63"/>
      <c r="C212" s="64"/>
    </row>
    <row r="213" spans="1:3" hidden="1" x14ac:dyDescent="0.25">
      <c r="A213" s="75" t="s">
        <v>13</v>
      </c>
      <c r="B213" s="63"/>
      <c r="C213" s="64"/>
    </row>
    <row r="214" spans="1:3" hidden="1" x14ac:dyDescent="0.25">
      <c r="A214" s="75" t="s">
        <v>14</v>
      </c>
      <c r="B214" s="63"/>
      <c r="C214" s="64"/>
    </row>
    <row r="215" spans="1:3" hidden="1" x14ac:dyDescent="0.25">
      <c r="A215" s="75" t="s">
        <v>15</v>
      </c>
      <c r="B215" s="63"/>
      <c r="C215" s="64"/>
    </row>
    <row r="216" spans="1:3" hidden="1" x14ac:dyDescent="0.25">
      <c r="A216" s="75" t="s">
        <v>16</v>
      </c>
      <c r="B216" s="63"/>
      <c r="C216" s="64"/>
    </row>
    <row r="217" spans="1:3" hidden="1" x14ac:dyDescent="0.25">
      <c r="A217" s="75" t="s">
        <v>17</v>
      </c>
      <c r="B217" s="63"/>
      <c r="C217" s="64"/>
    </row>
    <row r="218" spans="1:3" hidden="1" x14ac:dyDescent="0.25">
      <c r="A218" s="75" t="s">
        <v>18</v>
      </c>
      <c r="B218" s="63"/>
      <c r="C218" s="64"/>
    </row>
    <row r="219" spans="1:3" hidden="1" x14ac:dyDescent="0.25">
      <c r="A219" s="75" t="s">
        <v>19</v>
      </c>
      <c r="B219" s="63"/>
      <c r="C219" s="64"/>
    </row>
    <row r="220" spans="1:3" hidden="1" x14ac:dyDescent="0.25">
      <c r="A220" s="75" t="s">
        <v>53</v>
      </c>
      <c r="B220" s="63"/>
      <c r="C220" s="64"/>
    </row>
    <row r="221" spans="1:3" hidden="1" x14ac:dyDescent="0.25">
      <c r="A221" s="75" t="s">
        <v>20</v>
      </c>
      <c r="B221" s="63"/>
      <c r="C221" s="64"/>
    </row>
    <row r="222" spans="1:3" x14ac:dyDescent="0.25">
      <c r="A222" s="75" t="s">
        <v>21</v>
      </c>
      <c r="B222" s="63">
        <v>12</v>
      </c>
      <c r="C222" s="64">
        <v>6088.4</v>
      </c>
    </row>
    <row r="223" spans="1:3" hidden="1" x14ac:dyDescent="0.25">
      <c r="A223" s="75" t="s">
        <v>22</v>
      </c>
      <c r="B223" s="63"/>
      <c r="C223" s="64"/>
    </row>
    <row r="224" spans="1:3" hidden="1" x14ac:dyDescent="0.25">
      <c r="A224" s="75" t="s">
        <v>23</v>
      </c>
      <c r="B224" s="63"/>
      <c r="C224" s="64"/>
    </row>
    <row r="225" spans="1:3" hidden="1" x14ac:dyDescent="0.25">
      <c r="A225" s="75" t="s">
        <v>24</v>
      </c>
      <c r="B225" s="63"/>
      <c r="C225" s="64"/>
    </row>
    <row r="226" spans="1:3" hidden="1" x14ac:dyDescent="0.25">
      <c r="A226" s="75" t="s">
        <v>25</v>
      </c>
      <c r="B226" s="63"/>
      <c r="C226" s="64"/>
    </row>
    <row r="227" spans="1:3" hidden="1" x14ac:dyDescent="0.25">
      <c r="A227" s="75" t="s">
        <v>51</v>
      </c>
      <c r="B227" s="63"/>
      <c r="C227" s="64"/>
    </row>
    <row r="228" spans="1:3" hidden="1" x14ac:dyDescent="0.25">
      <c r="A228" s="75" t="s">
        <v>52</v>
      </c>
      <c r="B228" s="63"/>
      <c r="C228" s="64"/>
    </row>
    <row r="229" spans="1:3" s="91" customFormat="1" x14ac:dyDescent="0.25">
      <c r="A229" s="95" t="s">
        <v>26</v>
      </c>
      <c r="B229" s="96">
        <v>13</v>
      </c>
      <c r="C229" s="97">
        <v>1689.4</v>
      </c>
    </row>
    <row r="230" spans="1:3" hidden="1" x14ac:dyDescent="0.25">
      <c r="A230" s="75" t="s">
        <v>27</v>
      </c>
      <c r="B230" s="63"/>
      <c r="C230" s="64"/>
    </row>
    <row r="231" spans="1:3" hidden="1" x14ac:dyDescent="0.25">
      <c r="A231" s="75" t="s">
        <v>28</v>
      </c>
      <c r="B231" s="63"/>
      <c r="C231" s="64"/>
    </row>
    <row r="232" spans="1:3" hidden="1" x14ac:dyDescent="0.25">
      <c r="A232" s="75" t="s">
        <v>29</v>
      </c>
      <c r="B232" s="63"/>
      <c r="C232" s="64"/>
    </row>
    <row r="233" spans="1:3" hidden="1" x14ac:dyDescent="0.25">
      <c r="A233" s="75" t="s">
        <v>30</v>
      </c>
      <c r="B233" s="63"/>
      <c r="C233" s="64"/>
    </row>
    <row r="234" spans="1:3" ht="30" hidden="1" x14ac:dyDescent="0.25">
      <c r="A234" s="75" t="s">
        <v>54</v>
      </c>
      <c r="B234" s="63"/>
      <c r="C234" s="64"/>
    </row>
    <row r="235" spans="1:3" hidden="1" x14ac:dyDescent="0.25">
      <c r="A235" s="75" t="s">
        <v>31</v>
      </c>
      <c r="B235" s="63"/>
      <c r="C235" s="64"/>
    </row>
    <row r="236" spans="1:3" hidden="1" x14ac:dyDescent="0.25">
      <c r="A236" s="75" t="s">
        <v>32</v>
      </c>
      <c r="B236" s="63"/>
      <c r="C236" s="64"/>
    </row>
    <row r="237" spans="1:3" hidden="1" x14ac:dyDescent="0.25">
      <c r="A237" s="75" t="s">
        <v>33</v>
      </c>
      <c r="B237" s="63"/>
      <c r="C237" s="64"/>
    </row>
    <row r="238" spans="1:3" ht="30" hidden="1" x14ac:dyDescent="0.25">
      <c r="A238" s="75" t="s">
        <v>34</v>
      </c>
      <c r="B238" s="63"/>
      <c r="C238" s="64"/>
    </row>
    <row r="239" spans="1:3" hidden="1" x14ac:dyDescent="0.25">
      <c r="A239" s="75" t="s">
        <v>55</v>
      </c>
      <c r="B239" s="77"/>
      <c r="C239" s="78"/>
    </row>
    <row r="240" spans="1:3" hidden="1" x14ac:dyDescent="0.25">
      <c r="A240" s="75" t="s">
        <v>35</v>
      </c>
      <c r="B240" s="63"/>
      <c r="C240" s="56"/>
    </row>
    <row r="241" spans="1:3" x14ac:dyDescent="0.25">
      <c r="A241" s="56" t="s">
        <v>62</v>
      </c>
      <c r="B241" s="63">
        <f>SUM(B206:B240)</f>
        <v>25</v>
      </c>
      <c r="C241" s="64">
        <f>SUM(C206:C240)</f>
        <v>7777.7999999999993</v>
      </c>
    </row>
    <row r="242" spans="1:3" x14ac:dyDescent="0.25">
      <c r="A242" s="79"/>
      <c r="B242" s="80"/>
      <c r="C242" s="79"/>
    </row>
  </sheetData>
  <mergeCells count="15"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view="pageBreakPreview" zoomScaleNormal="100" zoomScaleSheetLayoutView="100" workbookViewId="0">
      <selection activeCell="A9" sqref="A9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8" t="s">
        <v>0</v>
      </c>
      <c r="B1" s="108"/>
      <c r="C1" s="108"/>
    </row>
    <row r="2" spans="1:3" x14ac:dyDescent="0.25">
      <c r="A2" s="108" t="s">
        <v>88</v>
      </c>
      <c r="B2" s="108"/>
      <c r="C2" s="108"/>
    </row>
    <row r="3" spans="1:3" x14ac:dyDescent="0.25">
      <c r="A3" s="108" t="s">
        <v>97</v>
      </c>
      <c r="B3" s="108"/>
      <c r="C3" s="108"/>
    </row>
    <row r="4" spans="1:3" x14ac:dyDescent="0.25">
      <c r="A4" s="107" t="s">
        <v>2</v>
      </c>
      <c r="B4" s="107"/>
      <c r="C4" s="107"/>
    </row>
    <row r="5" spans="1:3" x14ac:dyDescent="0.25">
      <c r="A5" s="109" t="s">
        <v>89</v>
      </c>
      <c r="B5" s="109"/>
      <c r="C5" s="109"/>
    </row>
    <row r="6" spans="1:3" x14ac:dyDescent="0.25">
      <c r="A6" s="107" t="s">
        <v>3</v>
      </c>
      <c r="B6" s="107"/>
      <c r="C6" s="107"/>
    </row>
    <row r="7" spans="1:3" x14ac:dyDescent="0.25">
      <c r="A7" s="107" t="s">
        <v>4</v>
      </c>
      <c r="B7" s="107"/>
      <c r="C7" s="107"/>
    </row>
    <row r="8" spans="1:3" x14ac:dyDescent="0.25">
      <c r="A8" s="107" t="s">
        <v>87</v>
      </c>
      <c r="B8" s="107"/>
      <c r="C8" s="107"/>
    </row>
    <row r="10" spans="1:3" ht="90" x14ac:dyDescent="0.25">
      <c r="A10" s="27" t="s">
        <v>63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x14ac:dyDescent="0.25">
      <c r="A12" s="99" t="s">
        <v>96</v>
      </c>
      <c r="B12" s="99"/>
      <c r="C12" s="99"/>
    </row>
    <row r="13" spans="1:3" x14ac:dyDescent="0.25">
      <c r="A13" s="56" t="s">
        <v>7</v>
      </c>
      <c r="B13" s="57">
        <v>1582</v>
      </c>
      <c r="C13" s="58">
        <v>27859.5</v>
      </c>
    </row>
    <row r="14" spans="1:3" hidden="1" x14ac:dyDescent="0.25">
      <c r="A14" s="56" t="s">
        <v>67</v>
      </c>
      <c r="B14" s="57">
        <v>0</v>
      </c>
      <c r="C14" s="58">
        <v>0</v>
      </c>
    </row>
    <row r="15" spans="1:3" hidden="1" x14ac:dyDescent="0.25">
      <c r="A15" s="56" t="s">
        <v>8</v>
      </c>
      <c r="B15" s="57">
        <v>0</v>
      </c>
      <c r="C15" s="58">
        <v>0</v>
      </c>
    </row>
    <row r="16" spans="1:3" x14ac:dyDescent="0.25">
      <c r="A16" s="56" t="s">
        <v>56</v>
      </c>
      <c r="B16" s="57">
        <v>313</v>
      </c>
      <c r="C16" s="58">
        <v>10453.6</v>
      </c>
    </row>
    <row r="17" spans="1:3" hidden="1" x14ac:dyDescent="0.25">
      <c r="A17" s="56" t="s">
        <v>9</v>
      </c>
      <c r="B17" s="57">
        <v>0</v>
      </c>
      <c r="C17" s="58">
        <v>0</v>
      </c>
    </row>
    <row r="18" spans="1:3" x14ac:dyDescent="0.25">
      <c r="A18" s="56" t="s">
        <v>10</v>
      </c>
      <c r="B18" s="57">
        <v>1005</v>
      </c>
      <c r="C18" s="58">
        <v>26435.5</v>
      </c>
    </row>
    <row r="19" spans="1:3" x14ac:dyDescent="0.25">
      <c r="A19" s="56" t="s">
        <v>11</v>
      </c>
      <c r="B19" s="57">
        <v>985</v>
      </c>
      <c r="C19" s="58">
        <v>33369.9</v>
      </c>
    </row>
    <row r="20" spans="1:3" hidden="1" x14ac:dyDescent="0.25">
      <c r="A20" s="56" t="s">
        <v>12</v>
      </c>
      <c r="B20" s="57">
        <v>0</v>
      </c>
      <c r="C20" s="58">
        <v>0</v>
      </c>
    </row>
    <row r="21" spans="1:3" hidden="1" x14ac:dyDescent="0.25">
      <c r="A21" s="56" t="s">
        <v>13</v>
      </c>
      <c r="B21" s="57">
        <v>0</v>
      </c>
      <c r="C21" s="58">
        <v>0</v>
      </c>
    </row>
    <row r="22" spans="1:3" hidden="1" x14ac:dyDescent="0.25">
      <c r="A22" s="56" t="s">
        <v>14</v>
      </c>
      <c r="B22" s="57">
        <v>0</v>
      </c>
      <c r="C22" s="58">
        <v>0</v>
      </c>
    </row>
    <row r="23" spans="1:3" hidden="1" x14ac:dyDescent="0.25">
      <c r="A23" s="56" t="s">
        <v>15</v>
      </c>
      <c r="B23" s="57">
        <v>0</v>
      </c>
      <c r="C23" s="58">
        <v>0</v>
      </c>
    </row>
    <row r="24" spans="1:3" hidden="1" x14ac:dyDescent="0.25">
      <c r="A24" s="56" t="s">
        <v>16</v>
      </c>
      <c r="B24" s="57">
        <v>0</v>
      </c>
      <c r="C24" s="58">
        <v>0</v>
      </c>
    </row>
    <row r="25" spans="1:3" hidden="1" x14ac:dyDescent="0.25">
      <c r="A25" s="56" t="s">
        <v>17</v>
      </c>
      <c r="B25" s="57">
        <v>0</v>
      </c>
      <c r="C25" s="58">
        <v>0</v>
      </c>
    </row>
    <row r="26" spans="1:3" x14ac:dyDescent="0.25">
      <c r="A26" s="56" t="s">
        <v>18</v>
      </c>
      <c r="B26" s="57">
        <v>998</v>
      </c>
      <c r="C26" s="58">
        <v>27822.7</v>
      </c>
    </row>
    <row r="27" spans="1:3" x14ac:dyDescent="0.25">
      <c r="A27" s="56" t="s">
        <v>19</v>
      </c>
      <c r="B27" s="57">
        <v>154</v>
      </c>
      <c r="C27" s="58">
        <v>4293.7</v>
      </c>
    </row>
    <row r="28" spans="1:3" x14ac:dyDescent="0.25">
      <c r="A28" s="56" t="s">
        <v>53</v>
      </c>
      <c r="B28" s="57">
        <v>835</v>
      </c>
      <c r="C28" s="58">
        <v>24242.3</v>
      </c>
    </row>
    <row r="29" spans="1:3" x14ac:dyDescent="0.25">
      <c r="A29" s="56" t="s">
        <v>20</v>
      </c>
      <c r="B29" s="57">
        <v>1052</v>
      </c>
      <c r="C29" s="58">
        <v>30247</v>
      </c>
    </row>
    <row r="30" spans="1:3" hidden="1" x14ac:dyDescent="0.25">
      <c r="A30" s="56" t="s">
        <v>21</v>
      </c>
      <c r="B30" s="57">
        <v>0</v>
      </c>
      <c r="C30" s="58">
        <v>0</v>
      </c>
    </row>
    <row r="31" spans="1:3" hidden="1" x14ac:dyDescent="0.25">
      <c r="A31" s="56" t="s">
        <v>22</v>
      </c>
      <c r="B31" s="57">
        <v>0</v>
      </c>
      <c r="C31" s="58">
        <v>0</v>
      </c>
    </row>
    <row r="32" spans="1:3" hidden="1" x14ac:dyDescent="0.25">
      <c r="A32" s="56" t="s">
        <v>23</v>
      </c>
      <c r="B32" s="57">
        <v>0</v>
      </c>
      <c r="C32" s="58">
        <v>0</v>
      </c>
    </row>
    <row r="33" spans="1:3" hidden="1" x14ac:dyDescent="0.25">
      <c r="A33" s="56" t="s">
        <v>24</v>
      </c>
      <c r="B33" s="57">
        <v>0</v>
      </c>
      <c r="C33" s="58">
        <v>0</v>
      </c>
    </row>
    <row r="34" spans="1:3" hidden="1" x14ac:dyDescent="0.25">
      <c r="A34" s="56" t="s">
        <v>25</v>
      </c>
      <c r="B34" s="57">
        <v>0</v>
      </c>
      <c r="C34" s="58">
        <v>0</v>
      </c>
    </row>
    <row r="35" spans="1:3" hidden="1" x14ac:dyDescent="0.25">
      <c r="A35" s="56" t="s">
        <v>51</v>
      </c>
      <c r="B35" s="57">
        <v>0</v>
      </c>
      <c r="C35" s="58">
        <v>0</v>
      </c>
    </row>
    <row r="36" spans="1:3" x14ac:dyDescent="0.25">
      <c r="A36" s="56" t="s">
        <v>52</v>
      </c>
      <c r="B36" s="57">
        <v>2451</v>
      </c>
      <c r="C36" s="58">
        <v>56827</v>
      </c>
    </row>
    <row r="37" spans="1:3" hidden="1" x14ac:dyDescent="0.25">
      <c r="A37" s="56" t="s">
        <v>26</v>
      </c>
      <c r="B37" s="57">
        <v>0</v>
      </c>
      <c r="C37" s="58">
        <v>0</v>
      </c>
    </row>
    <row r="38" spans="1:3" x14ac:dyDescent="0.25">
      <c r="A38" s="56" t="s">
        <v>27</v>
      </c>
      <c r="B38" s="57">
        <v>2501</v>
      </c>
      <c r="C38" s="58">
        <v>45178.9</v>
      </c>
    </row>
    <row r="39" spans="1:3" ht="13.5" hidden="1" customHeight="1" x14ac:dyDescent="0.25">
      <c r="A39" s="56" t="s">
        <v>28</v>
      </c>
      <c r="B39" s="57">
        <v>0</v>
      </c>
      <c r="C39" s="58">
        <v>0</v>
      </c>
    </row>
    <row r="40" spans="1:3" hidden="1" x14ac:dyDescent="0.25">
      <c r="A40" s="56" t="s">
        <v>29</v>
      </c>
      <c r="B40" s="57">
        <v>0</v>
      </c>
      <c r="C40" s="58">
        <v>0</v>
      </c>
    </row>
    <row r="41" spans="1:3" x14ac:dyDescent="0.25">
      <c r="A41" s="56" t="s">
        <v>30</v>
      </c>
      <c r="B41" s="57">
        <v>628</v>
      </c>
      <c r="C41" s="58">
        <v>19165.5</v>
      </c>
    </row>
    <row r="42" spans="1:3" ht="30" x14ac:dyDescent="0.25">
      <c r="A42" s="56" t="s">
        <v>54</v>
      </c>
      <c r="B42" s="57">
        <v>678</v>
      </c>
      <c r="C42" s="58">
        <v>20705.7</v>
      </c>
    </row>
    <row r="43" spans="1:3" hidden="1" x14ac:dyDescent="0.25">
      <c r="A43" s="56" t="s">
        <v>31</v>
      </c>
      <c r="B43" s="57">
        <v>0</v>
      </c>
      <c r="C43" s="58">
        <v>0</v>
      </c>
    </row>
    <row r="44" spans="1:3" hidden="1" x14ac:dyDescent="0.25">
      <c r="A44" s="56" t="s">
        <v>32</v>
      </c>
      <c r="B44" s="57">
        <v>0</v>
      </c>
      <c r="C44" s="58">
        <v>0</v>
      </c>
    </row>
    <row r="45" spans="1:3" x14ac:dyDescent="0.25">
      <c r="A45" s="56" t="s">
        <v>33</v>
      </c>
      <c r="B45" s="57">
        <v>2472</v>
      </c>
      <c r="C45" s="58">
        <v>55101.7</v>
      </c>
    </row>
    <row r="46" spans="1:3" ht="30" x14ac:dyDescent="0.25">
      <c r="A46" s="56" t="s">
        <v>34</v>
      </c>
      <c r="B46" s="57">
        <v>1395</v>
      </c>
      <c r="C46" s="58">
        <v>31110.400000000001</v>
      </c>
    </row>
    <row r="47" spans="1:3" hidden="1" x14ac:dyDescent="0.25">
      <c r="A47" s="56" t="s">
        <v>55</v>
      </c>
      <c r="B47" s="57">
        <v>0</v>
      </c>
      <c r="C47" s="58">
        <v>0</v>
      </c>
    </row>
    <row r="48" spans="1:3" hidden="1" x14ac:dyDescent="0.25">
      <c r="A48" s="56" t="s">
        <v>35</v>
      </c>
      <c r="B48" s="57">
        <v>0</v>
      </c>
      <c r="C48" s="58">
        <v>0</v>
      </c>
    </row>
    <row r="49" spans="1:3" x14ac:dyDescent="0.25">
      <c r="A49" s="59" t="s">
        <v>36</v>
      </c>
      <c r="B49" s="60">
        <f>SUM(B13:B48)</f>
        <v>17049</v>
      </c>
      <c r="C49" s="54">
        <f>SUM(C13:C48)</f>
        <v>412813.4</v>
      </c>
    </row>
    <row r="50" spans="1:3" x14ac:dyDescent="0.25">
      <c r="A50" s="111" t="s">
        <v>66</v>
      </c>
      <c r="B50" s="111"/>
      <c r="C50" s="111"/>
    </row>
    <row r="51" spans="1:3" x14ac:dyDescent="0.25">
      <c r="A51" s="111" t="s">
        <v>95</v>
      </c>
      <c r="B51" s="111"/>
      <c r="C51" s="111"/>
    </row>
    <row r="52" spans="1:3" x14ac:dyDescent="0.25">
      <c r="A52" s="61" t="s">
        <v>27</v>
      </c>
      <c r="B52" s="57">
        <v>14538</v>
      </c>
      <c r="C52" s="58">
        <v>3291</v>
      </c>
    </row>
    <row r="53" spans="1:3" hidden="1" x14ac:dyDescent="0.25">
      <c r="A53" s="61" t="s">
        <v>14</v>
      </c>
      <c r="B53" s="57">
        <v>0</v>
      </c>
      <c r="C53" s="58">
        <v>0</v>
      </c>
    </row>
    <row r="54" spans="1:3" x14ac:dyDescent="0.25">
      <c r="A54" s="61" t="s">
        <v>9</v>
      </c>
      <c r="B54" s="57">
        <v>1090</v>
      </c>
      <c r="C54" s="58">
        <v>425</v>
      </c>
    </row>
    <row r="55" spans="1:3" hidden="1" x14ac:dyDescent="0.25">
      <c r="A55" s="61" t="s">
        <v>13</v>
      </c>
      <c r="B55" s="57">
        <v>0</v>
      </c>
      <c r="C55" s="58">
        <v>0</v>
      </c>
    </row>
    <row r="56" spans="1:3" hidden="1" x14ac:dyDescent="0.25">
      <c r="A56" s="61" t="s">
        <v>56</v>
      </c>
      <c r="B56" s="57">
        <v>0</v>
      </c>
      <c r="C56" s="58">
        <v>0</v>
      </c>
    </row>
    <row r="57" spans="1:3" x14ac:dyDescent="0.25">
      <c r="A57" s="61" t="s">
        <v>41</v>
      </c>
      <c r="B57" s="57">
        <v>860</v>
      </c>
      <c r="C57" s="58">
        <v>288</v>
      </c>
    </row>
    <row r="58" spans="1:3" x14ac:dyDescent="0.25">
      <c r="A58" s="61" t="s">
        <v>32</v>
      </c>
      <c r="B58" s="57">
        <v>1245</v>
      </c>
      <c r="C58" s="58">
        <v>629</v>
      </c>
    </row>
    <row r="59" spans="1:3" x14ac:dyDescent="0.25">
      <c r="A59" s="61" t="s">
        <v>7</v>
      </c>
      <c r="B59" s="57">
        <v>901</v>
      </c>
      <c r="C59" s="58">
        <v>352</v>
      </c>
    </row>
    <row r="60" spans="1:3" hidden="1" x14ac:dyDescent="0.25">
      <c r="A60" s="61" t="s">
        <v>24</v>
      </c>
      <c r="B60" s="57"/>
      <c r="C60" s="58"/>
    </row>
    <row r="61" spans="1:3" hidden="1" x14ac:dyDescent="0.25">
      <c r="A61" s="61" t="s">
        <v>35</v>
      </c>
      <c r="B61" s="57"/>
      <c r="C61" s="58"/>
    </row>
    <row r="62" spans="1:3" x14ac:dyDescent="0.25">
      <c r="A62" s="61" t="s">
        <v>30</v>
      </c>
      <c r="B62" s="57">
        <v>3156</v>
      </c>
      <c r="C62" s="58">
        <v>1476</v>
      </c>
    </row>
    <row r="63" spans="1:3" x14ac:dyDescent="0.25">
      <c r="A63" s="61" t="s">
        <v>20</v>
      </c>
      <c r="B63" s="57">
        <v>1317</v>
      </c>
      <c r="C63" s="58">
        <v>547</v>
      </c>
    </row>
    <row r="64" spans="1:3" hidden="1" x14ac:dyDescent="0.25">
      <c r="A64" s="61" t="s">
        <v>17</v>
      </c>
      <c r="B64" s="57">
        <v>0</v>
      </c>
      <c r="C64" s="58">
        <v>0</v>
      </c>
    </row>
    <row r="65" spans="1:3" hidden="1" x14ac:dyDescent="0.25">
      <c r="A65" s="61" t="s">
        <v>12</v>
      </c>
      <c r="B65" s="57">
        <v>0</v>
      </c>
      <c r="C65" s="58">
        <v>0</v>
      </c>
    </row>
    <row r="66" spans="1:3" x14ac:dyDescent="0.25">
      <c r="A66" s="61" t="s">
        <v>40</v>
      </c>
      <c r="B66" s="57">
        <v>107</v>
      </c>
      <c r="C66" s="58">
        <v>40</v>
      </c>
    </row>
    <row r="67" spans="1:3" x14ac:dyDescent="0.25">
      <c r="A67" s="61" t="s">
        <v>28</v>
      </c>
      <c r="B67" s="57">
        <v>2589</v>
      </c>
      <c r="C67" s="58">
        <v>858</v>
      </c>
    </row>
    <row r="68" spans="1:3" x14ac:dyDescent="0.25">
      <c r="A68" s="61" t="s">
        <v>29</v>
      </c>
      <c r="B68" s="57">
        <v>607</v>
      </c>
      <c r="C68" s="58">
        <v>168</v>
      </c>
    </row>
    <row r="69" spans="1:3" x14ac:dyDescent="0.25">
      <c r="A69" s="61" t="s">
        <v>15</v>
      </c>
      <c r="B69" s="57">
        <v>12701</v>
      </c>
      <c r="C69" s="58">
        <v>14595</v>
      </c>
    </row>
    <row r="70" spans="1:3" hidden="1" x14ac:dyDescent="0.25">
      <c r="A70" s="61" t="s">
        <v>10</v>
      </c>
      <c r="B70" s="57"/>
      <c r="C70" s="58"/>
    </row>
    <row r="71" spans="1:3" hidden="1" x14ac:dyDescent="0.25">
      <c r="A71" s="61" t="s">
        <v>8</v>
      </c>
      <c r="B71" s="57">
        <v>0</v>
      </c>
      <c r="C71" s="58">
        <v>0</v>
      </c>
    </row>
    <row r="72" spans="1:3" hidden="1" x14ac:dyDescent="0.25">
      <c r="A72" s="61" t="s">
        <v>47</v>
      </c>
      <c r="B72" s="57">
        <v>0</v>
      </c>
      <c r="C72" s="58">
        <v>0</v>
      </c>
    </row>
    <row r="73" spans="1:3" x14ac:dyDescent="0.25">
      <c r="A73" s="61" t="s">
        <v>16</v>
      </c>
      <c r="B73" s="57">
        <v>32105</v>
      </c>
      <c r="C73" s="58">
        <v>11984.2</v>
      </c>
    </row>
    <row r="74" spans="1:3" hidden="1" x14ac:dyDescent="0.25">
      <c r="A74" s="61" t="s">
        <v>55</v>
      </c>
      <c r="B74" s="57">
        <v>0</v>
      </c>
      <c r="C74" s="58">
        <v>0</v>
      </c>
    </row>
    <row r="75" spans="1:3" hidden="1" x14ac:dyDescent="0.25">
      <c r="A75" s="61" t="s">
        <v>23</v>
      </c>
      <c r="B75" s="57">
        <v>0</v>
      </c>
      <c r="C75" s="58">
        <v>0</v>
      </c>
    </row>
    <row r="76" spans="1:3" x14ac:dyDescent="0.25">
      <c r="A76" s="61" t="s">
        <v>39</v>
      </c>
      <c r="B76" s="57">
        <v>118</v>
      </c>
      <c r="C76" s="58">
        <v>50</v>
      </c>
    </row>
    <row r="77" spans="1:3" x14ac:dyDescent="0.25">
      <c r="A77" s="61" t="s">
        <v>38</v>
      </c>
      <c r="B77" s="57">
        <v>1299</v>
      </c>
      <c r="C77" s="58">
        <v>439</v>
      </c>
    </row>
    <row r="78" spans="1:3" x14ac:dyDescent="0.25">
      <c r="A78" s="61" t="s">
        <v>37</v>
      </c>
      <c r="B78" s="57">
        <v>1975</v>
      </c>
      <c r="C78" s="58">
        <v>855</v>
      </c>
    </row>
    <row r="79" spans="1:3" hidden="1" x14ac:dyDescent="0.25">
      <c r="A79" s="61" t="s">
        <v>21</v>
      </c>
      <c r="B79" s="57">
        <v>0</v>
      </c>
      <c r="C79" s="58">
        <v>0</v>
      </c>
    </row>
    <row r="80" spans="1:3" x14ac:dyDescent="0.25">
      <c r="A80" s="61" t="s">
        <v>57</v>
      </c>
      <c r="B80" s="57">
        <v>1938</v>
      </c>
      <c r="C80" s="58">
        <v>489</v>
      </c>
    </row>
    <row r="81" spans="1:3" x14ac:dyDescent="0.25">
      <c r="A81" s="61" t="s">
        <v>11</v>
      </c>
      <c r="B81" s="57">
        <v>3624</v>
      </c>
      <c r="C81" s="58">
        <v>1585</v>
      </c>
    </row>
    <row r="82" spans="1:3" hidden="1" x14ac:dyDescent="0.25">
      <c r="A82" s="62" t="s">
        <v>58</v>
      </c>
      <c r="B82" s="57">
        <v>0</v>
      </c>
      <c r="C82" s="58"/>
    </row>
    <row r="83" spans="1:3" hidden="1" x14ac:dyDescent="0.25">
      <c r="A83" s="62" t="s">
        <v>90</v>
      </c>
      <c r="B83" s="57">
        <v>0</v>
      </c>
      <c r="C83" s="58"/>
    </row>
    <row r="84" spans="1:3" hidden="1" x14ac:dyDescent="0.25">
      <c r="A84" s="62" t="s">
        <v>42</v>
      </c>
      <c r="B84" s="57">
        <v>0</v>
      </c>
      <c r="C84" s="58"/>
    </row>
    <row r="85" spans="1:3" x14ac:dyDescent="0.25">
      <c r="A85" s="62" t="s">
        <v>44</v>
      </c>
      <c r="B85" s="63">
        <v>1</v>
      </c>
      <c r="C85" s="64">
        <v>0.4</v>
      </c>
    </row>
    <row r="86" spans="1:3" hidden="1" x14ac:dyDescent="0.25">
      <c r="A86" s="62" t="s">
        <v>43</v>
      </c>
      <c r="B86" s="57">
        <v>0</v>
      </c>
      <c r="C86" s="58"/>
    </row>
    <row r="87" spans="1:3" hidden="1" x14ac:dyDescent="0.25">
      <c r="A87" s="62" t="s">
        <v>60</v>
      </c>
      <c r="B87" s="57">
        <v>0</v>
      </c>
      <c r="C87" s="58"/>
    </row>
    <row r="88" spans="1:3" s="3" customFormat="1" hidden="1" x14ac:dyDescent="0.25">
      <c r="A88" s="62" t="s">
        <v>61</v>
      </c>
      <c r="B88" s="57">
        <v>0</v>
      </c>
      <c r="C88" s="58"/>
    </row>
    <row r="89" spans="1:3" s="3" customFormat="1" x14ac:dyDescent="0.25">
      <c r="A89" s="59" t="s">
        <v>45</v>
      </c>
      <c r="B89" s="60">
        <f>SUM(B52:B81)</f>
        <v>80170</v>
      </c>
      <c r="C89" s="54">
        <f t="shared" ref="C89" si="0">SUM(C52:C81)</f>
        <v>38071.199999999997</v>
      </c>
    </row>
    <row r="90" spans="1:3" x14ac:dyDescent="0.25">
      <c r="A90" s="65" t="s">
        <v>46</v>
      </c>
      <c r="B90" s="63">
        <f>SUM(B82:B88)</f>
        <v>1</v>
      </c>
      <c r="C90" s="64">
        <f t="shared" ref="C90" si="1">SUM(C82:C88)</f>
        <v>0.4</v>
      </c>
    </row>
    <row r="91" spans="1:3" x14ac:dyDescent="0.25">
      <c r="A91" s="59" t="s">
        <v>36</v>
      </c>
      <c r="B91" s="60">
        <f>B89+B90</f>
        <v>80171</v>
      </c>
      <c r="C91" s="54">
        <f t="shared" ref="C91" si="2">C89+C90</f>
        <v>38071.599999999999</v>
      </c>
    </row>
    <row r="92" spans="1:3" x14ac:dyDescent="0.25">
      <c r="A92" s="111" t="s">
        <v>64</v>
      </c>
      <c r="B92" s="111"/>
      <c r="C92" s="111"/>
    </row>
    <row r="93" spans="1:3" x14ac:dyDescent="0.25">
      <c r="A93" s="61" t="s">
        <v>27</v>
      </c>
      <c r="B93" s="57">
        <v>94</v>
      </c>
      <c r="C93" s="58">
        <v>68.900000000000006</v>
      </c>
    </row>
    <row r="94" spans="1:3" hidden="1" x14ac:dyDescent="0.25">
      <c r="A94" s="61" t="s">
        <v>14</v>
      </c>
      <c r="B94" s="57">
        <v>0</v>
      </c>
      <c r="C94" s="58">
        <v>0</v>
      </c>
    </row>
    <row r="95" spans="1:3" x14ac:dyDescent="0.25">
      <c r="A95" s="61" t="s">
        <v>9</v>
      </c>
      <c r="B95" s="57">
        <v>4</v>
      </c>
      <c r="C95" s="58">
        <v>2.7</v>
      </c>
    </row>
    <row r="96" spans="1:3" hidden="1" x14ac:dyDescent="0.25">
      <c r="A96" s="61" t="s">
        <v>13</v>
      </c>
      <c r="B96" s="57">
        <v>0</v>
      </c>
      <c r="C96" s="58">
        <v>0</v>
      </c>
    </row>
    <row r="97" spans="1:3" hidden="1" x14ac:dyDescent="0.25">
      <c r="A97" s="61" t="s">
        <v>56</v>
      </c>
      <c r="B97" s="57">
        <v>0</v>
      </c>
      <c r="C97" s="58">
        <v>0</v>
      </c>
    </row>
    <row r="98" spans="1:3" x14ac:dyDescent="0.25">
      <c r="A98" s="61" t="s">
        <v>41</v>
      </c>
      <c r="B98" s="57">
        <v>1</v>
      </c>
      <c r="C98" s="58">
        <v>0.9</v>
      </c>
    </row>
    <row r="99" spans="1:3" hidden="1" x14ac:dyDescent="0.25">
      <c r="A99" s="61" t="s">
        <v>32</v>
      </c>
      <c r="B99" s="57">
        <v>0</v>
      </c>
      <c r="C99" s="58">
        <v>0</v>
      </c>
    </row>
    <row r="100" spans="1:3" x14ac:dyDescent="0.25">
      <c r="A100" s="61" t="s">
        <v>7</v>
      </c>
      <c r="B100" s="57">
        <v>3</v>
      </c>
      <c r="C100" s="58">
        <v>1.8</v>
      </c>
    </row>
    <row r="101" spans="1:3" hidden="1" x14ac:dyDescent="0.25">
      <c r="A101" s="61" t="s">
        <v>24</v>
      </c>
      <c r="B101" s="66">
        <v>0</v>
      </c>
      <c r="C101" s="66">
        <v>0</v>
      </c>
    </row>
    <row r="102" spans="1:3" hidden="1" x14ac:dyDescent="0.25">
      <c r="A102" s="61" t="s">
        <v>35</v>
      </c>
      <c r="B102" s="57">
        <v>0</v>
      </c>
      <c r="C102" s="58">
        <v>0</v>
      </c>
    </row>
    <row r="103" spans="1:3" x14ac:dyDescent="0.25">
      <c r="A103" s="61" t="s">
        <v>30</v>
      </c>
      <c r="B103" s="57">
        <v>15</v>
      </c>
      <c r="C103" s="58">
        <v>10.8</v>
      </c>
    </row>
    <row r="104" spans="1:3" hidden="1" x14ac:dyDescent="0.25">
      <c r="A104" s="61" t="s">
        <v>20</v>
      </c>
      <c r="B104" s="57"/>
      <c r="C104" s="58"/>
    </row>
    <row r="105" spans="1:3" hidden="1" x14ac:dyDescent="0.25">
      <c r="A105" s="61" t="s">
        <v>17</v>
      </c>
      <c r="B105" s="57">
        <v>0</v>
      </c>
      <c r="C105" s="58">
        <v>0</v>
      </c>
    </row>
    <row r="106" spans="1:3" hidden="1" x14ac:dyDescent="0.25">
      <c r="A106" s="61" t="s">
        <v>12</v>
      </c>
      <c r="B106" s="57">
        <v>0</v>
      </c>
      <c r="C106" s="58">
        <v>0</v>
      </c>
    </row>
    <row r="107" spans="1:3" hidden="1" x14ac:dyDescent="0.25">
      <c r="A107" s="61" t="s">
        <v>40</v>
      </c>
      <c r="B107" s="57">
        <v>0</v>
      </c>
      <c r="C107" s="58">
        <v>0</v>
      </c>
    </row>
    <row r="108" spans="1:3" x14ac:dyDescent="0.25">
      <c r="A108" s="61" t="s">
        <v>28</v>
      </c>
      <c r="B108" s="57">
        <v>53</v>
      </c>
      <c r="C108" s="58">
        <v>37.9</v>
      </c>
    </row>
    <row r="109" spans="1:3" hidden="1" x14ac:dyDescent="0.25">
      <c r="A109" s="61" t="s">
        <v>29</v>
      </c>
      <c r="B109" s="57"/>
      <c r="C109" s="58"/>
    </row>
    <row r="110" spans="1:3" x14ac:dyDescent="0.25">
      <c r="A110" s="61" t="s">
        <v>15</v>
      </c>
      <c r="B110" s="57">
        <v>4</v>
      </c>
      <c r="C110" s="58">
        <v>4.0999999999999996</v>
      </c>
    </row>
    <row r="111" spans="1:3" hidden="1" x14ac:dyDescent="0.25">
      <c r="A111" s="61" t="s">
        <v>10</v>
      </c>
      <c r="B111" s="57"/>
      <c r="C111" s="58"/>
    </row>
    <row r="112" spans="1:3" hidden="1" x14ac:dyDescent="0.25">
      <c r="A112" s="61" t="s">
        <v>8</v>
      </c>
      <c r="B112" s="57">
        <v>0</v>
      </c>
      <c r="C112" s="58">
        <v>0</v>
      </c>
    </row>
    <row r="113" spans="1:3" hidden="1" x14ac:dyDescent="0.25">
      <c r="A113" s="61" t="s">
        <v>47</v>
      </c>
      <c r="B113" s="57">
        <v>0</v>
      </c>
      <c r="C113" s="58">
        <v>0</v>
      </c>
    </row>
    <row r="114" spans="1:3" x14ac:dyDescent="0.25">
      <c r="A114" s="61" t="s">
        <v>16</v>
      </c>
      <c r="B114" s="57">
        <v>5141</v>
      </c>
      <c r="C114" s="58">
        <v>3245.7</v>
      </c>
    </row>
    <row r="115" spans="1:3" hidden="1" x14ac:dyDescent="0.25">
      <c r="A115" s="61" t="s">
        <v>55</v>
      </c>
      <c r="B115" s="57">
        <v>0</v>
      </c>
      <c r="C115" s="58">
        <v>0</v>
      </c>
    </row>
    <row r="116" spans="1:3" hidden="1" x14ac:dyDescent="0.25">
      <c r="A116" s="61" t="s">
        <v>23</v>
      </c>
      <c r="B116" s="57">
        <v>0</v>
      </c>
      <c r="C116" s="58">
        <v>0</v>
      </c>
    </row>
    <row r="117" spans="1:3" x14ac:dyDescent="0.25">
      <c r="A117" s="61" t="s">
        <v>39</v>
      </c>
      <c r="B117" s="57">
        <v>8946</v>
      </c>
      <c r="C117" s="58">
        <v>10480</v>
      </c>
    </row>
    <row r="118" spans="1:3" x14ac:dyDescent="0.25">
      <c r="A118" s="61" t="s">
        <v>38</v>
      </c>
      <c r="B118" s="57">
        <v>35</v>
      </c>
      <c r="C118" s="58">
        <v>22.8</v>
      </c>
    </row>
    <row r="119" spans="1:3" hidden="1" x14ac:dyDescent="0.25">
      <c r="A119" s="61" t="s">
        <v>37</v>
      </c>
      <c r="B119" s="57">
        <v>0</v>
      </c>
      <c r="C119" s="58">
        <v>0</v>
      </c>
    </row>
    <row r="120" spans="1:3" hidden="1" x14ac:dyDescent="0.25">
      <c r="A120" s="61" t="s">
        <v>21</v>
      </c>
      <c r="B120" s="57">
        <v>0</v>
      </c>
      <c r="C120" s="58">
        <v>0</v>
      </c>
    </row>
    <row r="121" spans="1:3" hidden="1" x14ac:dyDescent="0.25">
      <c r="A121" s="61" t="s">
        <v>57</v>
      </c>
      <c r="B121" s="57">
        <v>0</v>
      </c>
      <c r="C121" s="58">
        <v>0</v>
      </c>
    </row>
    <row r="122" spans="1:3" x14ac:dyDescent="0.25">
      <c r="A122" s="61" t="s">
        <v>11</v>
      </c>
      <c r="B122" s="57">
        <v>24</v>
      </c>
      <c r="C122" s="58">
        <v>17.2</v>
      </c>
    </row>
    <row r="123" spans="1:3" x14ac:dyDescent="0.25">
      <c r="A123" s="59" t="s">
        <v>36</v>
      </c>
      <c r="B123" s="60">
        <f>SUM(B93:B122)</f>
        <v>14320</v>
      </c>
      <c r="C123" s="54">
        <f t="shared" ref="C123" si="3">SUM(C93:C122)</f>
        <v>13892.8</v>
      </c>
    </row>
    <row r="124" spans="1:3" x14ac:dyDescent="0.25">
      <c r="A124" s="111" t="s">
        <v>65</v>
      </c>
      <c r="B124" s="111"/>
      <c r="C124" s="111"/>
    </row>
    <row r="125" spans="1:3" x14ac:dyDescent="0.25">
      <c r="A125" s="61" t="s">
        <v>27</v>
      </c>
      <c r="B125" s="57">
        <v>478</v>
      </c>
      <c r="C125" s="58">
        <v>920</v>
      </c>
    </row>
    <row r="126" spans="1:3" hidden="1" x14ac:dyDescent="0.25">
      <c r="A126" s="61" t="s">
        <v>14</v>
      </c>
      <c r="B126" s="57">
        <v>0</v>
      </c>
      <c r="C126" s="58">
        <v>0</v>
      </c>
    </row>
    <row r="127" spans="1:3" x14ac:dyDescent="0.25">
      <c r="A127" s="61" t="s">
        <v>9</v>
      </c>
      <c r="B127" s="57">
        <v>551</v>
      </c>
      <c r="C127" s="58">
        <v>557</v>
      </c>
    </row>
    <row r="128" spans="1:3" hidden="1" x14ac:dyDescent="0.25">
      <c r="A128" s="61" t="s">
        <v>13</v>
      </c>
      <c r="B128" s="57">
        <v>0</v>
      </c>
      <c r="C128" s="58">
        <v>0</v>
      </c>
    </row>
    <row r="129" spans="1:3" hidden="1" x14ac:dyDescent="0.25">
      <c r="A129" s="61" t="s">
        <v>56</v>
      </c>
      <c r="B129" s="57">
        <v>0</v>
      </c>
      <c r="C129" s="58">
        <v>0</v>
      </c>
    </row>
    <row r="130" spans="1:3" x14ac:dyDescent="0.25">
      <c r="A130" s="61" t="s">
        <v>41</v>
      </c>
      <c r="B130" s="57">
        <v>105</v>
      </c>
      <c r="C130" s="58">
        <v>139</v>
      </c>
    </row>
    <row r="131" spans="1:3" x14ac:dyDescent="0.25">
      <c r="A131" s="61" t="s">
        <v>32</v>
      </c>
      <c r="B131" s="57">
        <v>209</v>
      </c>
      <c r="C131" s="58">
        <v>274</v>
      </c>
    </row>
    <row r="132" spans="1:3" x14ac:dyDescent="0.25">
      <c r="A132" s="61" t="s">
        <v>7</v>
      </c>
      <c r="B132" s="57">
        <v>638</v>
      </c>
      <c r="C132" s="58">
        <v>645</v>
      </c>
    </row>
    <row r="133" spans="1:3" hidden="1" x14ac:dyDescent="0.25">
      <c r="A133" s="61" t="s">
        <v>24</v>
      </c>
      <c r="B133" s="57"/>
      <c r="C133" s="58"/>
    </row>
    <row r="134" spans="1:3" hidden="1" x14ac:dyDescent="0.25">
      <c r="A134" s="61" t="s">
        <v>35</v>
      </c>
      <c r="B134" s="57">
        <v>0</v>
      </c>
      <c r="C134" s="58">
        <v>0</v>
      </c>
    </row>
    <row r="135" spans="1:3" x14ac:dyDescent="0.25">
      <c r="A135" s="61" t="s">
        <v>30</v>
      </c>
      <c r="B135" s="57">
        <v>1215</v>
      </c>
      <c r="C135" s="58">
        <v>1546</v>
      </c>
    </row>
    <row r="136" spans="1:3" x14ac:dyDescent="0.25">
      <c r="A136" s="61" t="s">
        <v>20</v>
      </c>
      <c r="B136" s="57">
        <v>169</v>
      </c>
      <c r="C136" s="58">
        <v>198</v>
      </c>
    </row>
    <row r="137" spans="1:3" hidden="1" x14ac:dyDescent="0.25">
      <c r="A137" s="61" t="s">
        <v>17</v>
      </c>
      <c r="B137" s="57">
        <v>0</v>
      </c>
      <c r="C137" s="58">
        <v>0</v>
      </c>
    </row>
    <row r="138" spans="1:3" hidden="1" x14ac:dyDescent="0.25">
      <c r="A138" s="61" t="s">
        <v>12</v>
      </c>
      <c r="B138" s="57">
        <v>0</v>
      </c>
      <c r="C138" s="58">
        <v>0</v>
      </c>
    </row>
    <row r="139" spans="1:3" x14ac:dyDescent="0.25">
      <c r="A139" s="61" t="s">
        <v>40</v>
      </c>
      <c r="B139" s="57">
        <v>779</v>
      </c>
      <c r="C139" s="58">
        <v>753</v>
      </c>
    </row>
    <row r="140" spans="1:3" x14ac:dyDescent="0.25">
      <c r="A140" s="61" t="s">
        <v>28</v>
      </c>
      <c r="B140" s="57">
        <v>1178</v>
      </c>
      <c r="C140" s="58">
        <v>1473</v>
      </c>
    </row>
    <row r="141" spans="1:3" x14ac:dyDescent="0.25">
      <c r="A141" s="61" t="s">
        <v>29</v>
      </c>
      <c r="B141" s="57">
        <v>2740</v>
      </c>
      <c r="C141" s="58">
        <v>2769</v>
      </c>
    </row>
    <row r="142" spans="1:3" x14ac:dyDescent="0.25">
      <c r="A142" s="61" t="s">
        <v>15</v>
      </c>
      <c r="B142" s="57">
        <v>4919</v>
      </c>
      <c r="C142" s="58">
        <v>7670</v>
      </c>
    </row>
    <row r="143" spans="1:3" hidden="1" x14ac:dyDescent="0.25">
      <c r="A143" s="61" t="s">
        <v>10</v>
      </c>
      <c r="B143" s="57"/>
      <c r="C143" s="58"/>
    </row>
    <row r="144" spans="1:3" hidden="1" x14ac:dyDescent="0.25">
      <c r="A144" s="61" t="s">
        <v>8</v>
      </c>
      <c r="B144" s="57">
        <v>0</v>
      </c>
      <c r="C144" s="58">
        <v>0</v>
      </c>
    </row>
    <row r="145" spans="1:3" hidden="1" x14ac:dyDescent="0.25">
      <c r="A145" s="61" t="s">
        <v>47</v>
      </c>
      <c r="B145" s="57">
        <v>0</v>
      </c>
      <c r="C145" s="58">
        <v>0</v>
      </c>
    </row>
    <row r="146" spans="1:3" x14ac:dyDescent="0.25">
      <c r="A146" s="61" t="s">
        <v>16</v>
      </c>
      <c r="B146" s="57">
        <v>8399</v>
      </c>
      <c r="C146" s="58">
        <v>11276</v>
      </c>
    </row>
    <row r="147" spans="1:3" hidden="1" x14ac:dyDescent="0.25">
      <c r="A147" s="61" t="s">
        <v>55</v>
      </c>
      <c r="B147" s="57">
        <v>0</v>
      </c>
      <c r="C147" s="58">
        <v>0</v>
      </c>
    </row>
    <row r="148" spans="1:3" hidden="1" x14ac:dyDescent="0.25">
      <c r="A148" s="61" t="s">
        <v>23</v>
      </c>
      <c r="B148" s="57">
        <v>0</v>
      </c>
      <c r="C148" s="58">
        <v>0</v>
      </c>
    </row>
    <row r="149" spans="1:3" x14ac:dyDescent="0.25">
      <c r="A149" s="61" t="s">
        <v>39</v>
      </c>
      <c r="B149" s="57">
        <v>1357</v>
      </c>
      <c r="C149" s="58">
        <v>1592</v>
      </c>
    </row>
    <row r="150" spans="1:3" x14ac:dyDescent="0.25">
      <c r="A150" s="61" t="s">
        <v>38</v>
      </c>
      <c r="B150" s="57">
        <v>1296</v>
      </c>
      <c r="C150" s="58">
        <v>1068</v>
      </c>
    </row>
    <row r="151" spans="1:3" x14ac:dyDescent="0.25">
      <c r="A151" s="61" t="s">
        <v>37</v>
      </c>
      <c r="B151" s="57">
        <v>1866</v>
      </c>
      <c r="C151" s="58">
        <v>2211</v>
      </c>
    </row>
    <row r="152" spans="1:3" hidden="1" x14ac:dyDescent="0.25">
      <c r="A152" s="61" t="s">
        <v>21</v>
      </c>
      <c r="B152" s="57">
        <v>0</v>
      </c>
      <c r="C152" s="58">
        <v>0</v>
      </c>
    </row>
    <row r="153" spans="1:3" x14ac:dyDescent="0.25">
      <c r="A153" s="61" t="s">
        <v>57</v>
      </c>
      <c r="B153" s="57">
        <v>10482</v>
      </c>
      <c r="C153" s="58">
        <v>16631.3</v>
      </c>
    </row>
    <row r="154" spans="1:3" x14ac:dyDescent="0.25">
      <c r="A154" s="61" t="s">
        <v>11</v>
      </c>
      <c r="B154" s="57">
        <v>613</v>
      </c>
      <c r="C154" s="58">
        <v>619</v>
      </c>
    </row>
    <row r="155" spans="1:3" hidden="1" x14ac:dyDescent="0.25">
      <c r="A155" s="62" t="s">
        <v>58</v>
      </c>
      <c r="B155" s="57"/>
      <c r="C155" s="58"/>
    </row>
    <row r="156" spans="1:3" hidden="1" x14ac:dyDescent="0.25">
      <c r="A156" s="62" t="s">
        <v>59</v>
      </c>
      <c r="B156" s="57"/>
      <c r="C156" s="58"/>
    </row>
    <row r="157" spans="1:3" hidden="1" x14ac:dyDescent="0.25">
      <c r="A157" s="62" t="s">
        <v>42</v>
      </c>
      <c r="B157" s="57"/>
      <c r="C157" s="58"/>
    </row>
    <row r="158" spans="1:3" x14ac:dyDescent="0.25">
      <c r="A158" s="62" t="s">
        <v>44</v>
      </c>
      <c r="B158" s="63">
        <v>1</v>
      </c>
      <c r="C158" s="64">
        <v>1.5</v>
      </c>
    </row>
    <row r="159" spans="1:3" hidden="1" x14ac:dyDescent="0.25">
      <c r="A159" s="62" t="s">
        <v>43</v>
      </c>
      <c r="B159" s="57"/>
      <c r="C159" s="58"/>
    </row>
    <row r="160" spans="1:3" hidden="1" x14ac:dyDescent="0.25">
      <c r="A160" s="62" t="s">
        <v>60</v>
      </c>
      <c r="B160" s="57"/>
      <c r="C160" s="58"/>
    </row>
    <row r="161" spans="1:3" hidden="1" x14ac:dyDescent="0.25">
      <c r="A161" s="67" t="s">
        <v>85</v>
      </c>
      <c r="B161" s="57"/>
      <c r="C161" s="58"/>
    </row>
    <row r="162" spans="1:3" hidden="1" x14ac:dyDescent="0.25">
      <c r="A162" s="62" t="s">
        <v>61</v>
      </c>
      <c r="B162" s="57"/>
      <c r="C162" s="58"/>
    </row>
    <row r="163" spans="1:3" x14ac:dyDescent="0.25">
      <c r="A163" s="59" t="s">
        <v>45</v>
      </c>
      <c r="B163" s="60">
        <f>SUM(B125:B154)</f>
        <v>36994</v>
      </c>
      <c r="C163" s="54">
        <f t="shared" ref="C163" si="4">SUM(C125:C154)</f>
        <v>50341.3</v>
      </c>
    </row>
    <row r="164" spans="1:3" ht="19.5" customHeight="1" x14ac:dyDescent="0.25">
      <c r="A164" s="65" t="s">
        <v>46</v>
      </c>
      <c r="B164" s="63">
        <f>SUM(B155:B162)</f>
        <v>1</v>
      </c>
      <c r="C164" s="64">
        <f t="shared" ref="C164" si="5">SUM(C155:C162)</f>
        <v>1.5</v>
      </c>
    </row>
    <row r="165" spans="1:3" x14ac:dyDescent="0.25">
      <c r="A165" s="59" t="s">
        <v>36</v>
      </c>
      <c r="B165" s="60">
        <f>B163+B164</f>
        <v>36995</v>
      </c>
      <c r="C165" s="54">
        <f t="shared" ref="C165" si="6">C163+C164</f>
        <v>50342.8</v>
      </c>
    </row>
    <row r="166" spans="1:3" x14ac:dyDescent="0.25">
      <c r="A166" s="111" t="s">
        <v>68</v>
      </c>
      <c r="B166" s="111"/>
      <c r="C166" s="111"/>
    </row>
    <row r="167" spans="1:3" hidden="1" x14ac:dyDescent="0.25">
      <c r="A167" s="61" t="s">
        <v>7</v>
      </c>
      <c r="B167" s="70">
        <v>0</v>
      </c>
      <c r="C167" s="71">
        <v>0</v>
      </c>
    </row>
    <row r="168" spans="1:3" hidden="1" x14ac:dyDescent="0.25">
      <c r="A168" s="61" t="s">
        <v>8</v>
      </c>
      <c r="B168" s="70">
        <v>0</v>
      </c>
      <c r="C168" s="71">
        <v>0</v>
      </c>
    </row>
    <row r="169" spans="1:3" hidden="1" x14ac:dyDescent="0.25">
      <c r="A169" s="61" t="s">
        <v>9</v>
      </c>
      <c r="B169" s="70">
        <v>0</v>
      </c>
      <c r="C169" s="71">
        <v>0</v>
      </c>
    </row>
    <row r="170" spans="1:3" hidden="1" x14ac:dyDescent="0.25">
      <c r="A170" s="61" t="s">
        <v>10</v>
      </c>
      <c r="B170" s="70">
        <v>0</v>
      </c>
      <c r="C170" s="71">
        <v>0</v>
      </c>
    </row>
    <row r="171" spans="1:3" hidden="1" x14ac:dyDescent="0.25">
      <c r="A171" s="61" t="s">
        <v>11</v>
      </c>
      <c r="B171" s="70">
        <v>0</v>
      </c>
      <c r="C171" s="71">
        <v>0</v>
      </c>
    </row>
    <row r="172" spans="1:3" hidden="1" x14ac:dyDescent="0.25">
      <c r="A172" s="61" t="s">
        <v>12</v>
      </c>
      <c r="B172" s="70">
        <v>0</v>
      </c>
      <c r="C172" s="71">
        <v>0</v>
      </c>
    </row>
    <row r="173" spans="1:3" hidden="1" x14ac:dyDescent="0.25">
      <c r="A173" s="61" t="s">
        <v>13</v>
      </c>
      <c r="B173" s="70">
        <v>0</v>
      </c>
      <c r="C173" s="71">
        <v>0</v>
      </c>
    </row>
    <row r="174" spans="1:3" hidden="1" x14ac:dyDescent="0.25">
      <c r="A174" s="61" t="s">
        <v>14</v>
      </c>
      <c r="B174" s="70">
        <v>0</v>
      </c>
      <c r="C174" s="71">
        <v>0</v>
      </c>
    </row>
    <row r="175" spans="1:3" x14ac:dyDescent="0.25">
      <c r="A175" s="61" t="s">
        <v>15</v>
      </c>
      <c r="B175" s="68">
        <v>139</v>
      </c>
      <c r="C175" s="69">
        <v>2155.9</v>
      </c>
    </row>
    <row r="176" spans="1:3" x14ac:dyDescent="0.25">
      <c r="A176" s="61" t="s">
        <v>16</v>
      </c>
      <c r="B176" s="68">
        <v>1078</v>
      </c>
      <c r="C176" s="69">
        <v>14310</v>
      </c>
    </row>
    <row r="177" spans="1:3" hidden="1" x14ac:dyDescent="0.25">
      <c r="A177" s="61" t="s">
        <v>17</v>
      </c>
      <c r="B177" s="68">
        <v>0</v>
      </c>
      <c r="C177" s="69">
        <v>0</v>
      </c>
    </row>
    <row r="178" spans="1:3" hidden="1" x14ac:dyDescent="0.25">
      <c r="A178" s="61" t="s">
        <v>18</v>
      </c>
      <c r="B178" s="68">
        <v>0</v>
      </c>
      <c r="C178" s="69">
        <v>0</v>
      </c>
    </row>
    <row r="179" spans="1:3" hidden="1" x14ac:dyDescent="0.25">
      <c r="A179" s="61" t="s">
        <v>19</v>
      </c>
      <c r="B179" s="68">
        <v>0</v>
      </c>
      <c r="C179" s="69">
        <v>0</v>
      </c>
    </row>
    <row r="180" spans="1:3" x14ac:dyDescent="0.25">
      <c r="A180" s="61" t="s">
        <v>69</v>
      </c>
      <c r="B180" s="68">
        <v>162</v>
      </c>
      <c r="C180" s="69">
        <v>1969.4</v>
      </c>
    </row>
    <row r="181" spans="1:3" hidden="1" x14ac:dyDescent="0.25">
      <c r="A181" s="61" t="s">
        <v>20</v>
      </c>
      <c r="B181" s="68">
        <v>0</v>
      </c>
      <c r="C181" s="69">
        <v>0</v>
      </c>
    </row>
    <row r="182" spans="1:3" hidden="1" x14ac:dyDescent="0.25">
      <c r="A182" s="61" t="s">
        <v>21</v>
      </c>
      <c r="B182" s="68">
        <v>0</v>
      </c>
      <c r="C182" s="69">
        <v>0</v>
      </c>
    </row>
    <row r="183" spans="1:3" hidden="1" x14ac:dyDescent="0.25">
      <c r="A183" s="61" t="s">
        <v>22</v>
      </c>
      <c r="B183" s="68">
        <v>0</v>
      </c>
      <c r="C183" s="69">
        <v>0</v>
      </c>
    </row>
    <row r="184" spans="1:3" hidden="1" x14ac:dyDescent="0.25">
      <c r="A184" s="61" t="s">
        <v>23</v>
      </c>
      <c r="B184" s="68">
        <v>0</v>
      </c>
      <c r="C184" s="69">
        <v>0</v>
      </c>
    </row>
    <row r="185" spans="1:3" hidden="1" x14ac:dyDescent="0.25">
      <c r="A185" s="61" t="s">
        <v>24</v>
      </c>
      <c r="B185" s="68">
        <v>0</v>
      </c>
      <c r="C185" s="69">
        <v>0</v>
      </c>
    </row>
    <row r="186" spans="1:3" hidden="1" x14ac:dyDescent="0.25">
      <c r="A186" s="61" t="s">
        <v>25</v>
      </c>
      <c r="B186" s="68">
        <v>0</v>
      </c>
      <c r="C186" s="69">
        <v>0</v>
      </c>
    </row>
    <row r="187" spans="1:3" hidden="1" x14ac:dyDescent="0.25">
      <c r="A187" s="61" t="s">
        <v>51</v>
      </c>
      <c r="B187" s="68">
        <v>0</v>
      </c>
      <c r="C187" s="69">
        <v>0</v>
      </c>
    </row>
    <row r="188" spans="1:3" ht="30" x14ac:dyDescent="0.25">
      <c r="A188" s="61" t="s">
        <v>70</v>
      </c>
      <c r="B188" s="68">
        <v>164</v>
      </c>
      <c r="C188" s="69">
        <v>2177</v>
      </c>
    </row>
    <row r="189" spans="1:3" hidden="1" x14ac:dyDescent="0.25">
      <c r="A189" s="61" t="s">
        <v>26</v>
      </c>
      <c r="B189" s="68">
        <v>0</v>
      </c>
      <c r="C189" s="69">
        <v>0</v>
      </c>
    </row>
    <row r="190" spans="1:3" hidden="1" x14ac:dyDescent="0.25">
      <c r="A190" s="61" t="s">
        <v>27</v>
      </c>
      <c r="B190" s="68">
        <v>0</v>
      </c>
      <c r="C190" s="69">
        <v>0</v>
      </c>
    </row>
    <row r="191" spans="1:3" hidden="1" x14ac:dyDescent="0.25">
      <c r="A191" s="61" t="s">
        <v>28</v>
      </c>
      <c r="B191" s="68">
        <v>0</v>
      </c>
      <c r="C191" s="69">
        <v>0</v>
      </c>
    </row>
    <row r="192" spans="1:3" x14ac:dyDescent="0.25">
      <c r="A192" s="61" t="s">
        <v>29</v>
      </c>
      <c r="B192" s="68">
        <v>915</v>
      </c>
      <c r="C192" s="69">
        <v>8822</v>
      </c>
    </row>
    <row r="193" spans="1:3" x14ac:dyDescent="0.25">
      <c r="A193" s="61" t="s">
        <v>30</v>
      </c>
      <c r="B193" s="68">
        <v>128</v>
      </c>
      <c r="C193" s="69">
        <v>1681.3</v>
      </c>
    </row>
    <row r="194" spans="1:3" hidden="1" x14ac:dyDescent="0.25">
      <c r="A194" s="61" t="s">
        <v>31</v>
      </c>
      <c r="B194" s="68">
        <v>0</v>
      </c>
      <c r="C194" s="69">
        <v>0</v>
      </c>
    </row>
    <row r="195" spans="1:3" hidden="1" x14ac:dyDescent="0.25">
      <c r="A195" s="61" t="s">
        <v>32</v>
      </c>
      <c r="B195" s="68">
        <v>0</v>
      </c>
      <c r="C195" s="69">
        <v>0</v>
      </c>
    </row>
    <row r="196" spans="1:3" hidden="1" x14ac:dyDescent="0.25">
      <c r="A196" s="61" t="s">
        <v>33</v>
      </c>
      <c r="B196" s="68">
        <v>0</v>
      </c>
      <c r="C196" s="69">
        <v>0</v>
      </c>
    </row>
    <row r="197" spans="1:3" ht="30" hidden="1" x14ac:dyDescent="0.25">
      <c r="A197" s="61" t="s">
        <v>34</v>
      </c>
      <c r="B197" s="68">
        <v>0</v>
      </c>
      <c r="C197" s="69">
        <v>0</v>
      </c>
    </row>
    <row r="198" spans="1:3" x14ac:dyDescent="0.25">
      <c r="A198" s="61" t="s">
        <v>35</v>
      </c>
      <c r="B198" s="68">
        <v>117</v>
      </c>
      <c r="C198" s="69">
        <v>2910.1</v>
      </c>
    </row>
    <row r="199" spans="1:3" ht="17.25" customHeight="1" x14ac:dyDescent="0.25">
      <c r="A199" s="59" t="s">
        <v>36</v>
      </c>
      <c r="B199" s="60">
        <f>SUM(B167:B198)</f>
        <v>2703</v>
      </c>
      <c r="C199" s="54">
        <f>SUM(C167:C198)</f>
        <v>34025.700000000004</v>
      </c>
    </row>
    <row r="200" spans="1:3" hidden="1" x14ac:dyDescent="0.25">
      <c r="A200" s="55" t="s">
        <v>48</v>
      </c>
      <c r="B200" s="60"/>
      <c r="C200" s="54"/>
    </row>
    <row r="201" spans="1:3" hidden="1" x14ac:dyDescent="0.25">
      <c r="A201" s="72" t="s">
        <v>49</v>
      </c>
      <c r="B201" s="63"/>
      <c r="C201" s="64"/>
    </row>
    <row r="202" spans="1:3" ht="15.75" x14ac:dyDescent="0.25">
      <c r="A202" s="55" t="s">
        <v>50</v>
      </c>
      <c r="B202" s="73"/>
      <c r="C202" s="74">
        <f>C49+C91+C123+C165+C199+C200</f>
        <v>549146.29999999993</v>
      </c>
    </row>
    <row r="203" spans="1:3" ht="15.75" x14ac:dyDescent="0.25">
      <c r="A203" s="55" t="s">
        <v>92</v>
      </c>
      <c r="B203" s="87">
        <v>7594</v>
      </c>
      <c r="C203" s="74">
        <v>9003.4</v>
      </c>
    </row>
    <row r="204" spans="1:3" ht="15.75" x14ac:dyDescent="0.25">
      <c r="A204" s="55" t="s">
        <v>93</v>
      </c>
      <c r="B204" s="87">
        <v>6230</v>
      </c>
      <c r="C204" s="74">
        <v>6363.9</v>
      </c>
    </row>
    <row r="205" spans="1:3" x14ac:dyDescent="0.25">
      <c r="A205" s="112" t="s">
        <v>94</v>
      </c>
      <c r="B205" s="112"/>
      <c r="C205" s="112"/>
    </row>
    <row r="206" spans="1:3" hidden="1" x14ac:dyDescent="0.25">
      <c r="A206" s="75" t="s">
        <v>7</v>
      </c>
      <c r="B206" s="63"/>
      <c r="C206" s="76"/>
    </row>
    <row r="207" spans="1:3" hidden="1" x14ac:dyDescent="0.25">
      <c r="A207" s="75" t="s">
        <v>67</v>
      </c>
      <c r="B207" s="63"/>
      <c r="C207" s="64"/>
    </row>
    <row r="208" spans="1:3" hidden="1" x14ac:dyDescent="0.25">
      <c r="A208" s="75" t="s">
        <v>8</v>
      </c>
      <c r="B208" s="63"/>
      <c r="C208" s="64"/>
    </row>
    <row r="209" spans="1:3" hidden="1" x14ac:dyDescent="0.25">
      <c r="A209" s="75" t="s">
        <v>9</v>
      </c>
      <c r="B209" s="63"/>
      <c r="C209" s="64"/>
    </row>
    <row r="210" spans="1:3" hidden="1" x14ac:dyDescent="0.25">
      <c r="A210" s="75" t="s">
        <v>10</v>
      </c>
      <c r="B210" s="63"/>
      <c r="C210" s="64"/>
    </row>
    <row r="211" spans="1:3" hidden="1" x14ac:dyDescent="0.25">
      <c r="A211" s="75" t="s">
        <v>11</v>
      </c>
      <c r="B211" s="63"/>
      <c r="C211" s="64"/>
    </row>
    <row r="212" spans="1:3" hidden="1" x14ac:dyDescent="0.25">
      <c r="A212" s="75" t="s">
        <v>12</v>
      </c>
      <c r="B212" s="63"/>
      <c r="C212" s="64"/>
    </row>
    <row r="213" spans="1:3" hidden="1" x14ac:dyDescent="0.25">
      <c r="A213" s="75" t="s">
        <v>13</v>
      </c>
      <c r="B213" s="63"/>
      <c r="C213" s="64"/>
    </row>
    <row r="214" spans="1:3" hidden="1" x14ac:dyDescent="0.25">
      <c r="A214" s="75" t="s">
        <v>14</v>
      </c>
      <c r="B214" s="63"/>
      <c r="C214" s="64"/>
    </row>
    <row r="215" spans="1:3" hidden="1" x14ac:dyDescent="0.25">
      <c r="A215" s="75" t="s">
        <v>15</v>
      </c>
      <c r="B215" s="63"/>
      <c r="C215" s="64"/>
    </row>
    <row r="216" spans="1:3" hidden="1" x14ac:dyDescent="0.25">
      <c r="A216" s="75" t="s">
        <v>16</v>
      </c>
      <c r="B216" s="63"/>
      <c r="C216" s="64"/>
    </row>
    <row r="217" spans="1:3" hidden="1" x14ac:dyDescent="0.25">
      <c r="A217" s="75" t="s">
        <v>17</v>
      </c>
      <c r="B217" s="63"/>
      <c r="C217" s="64"/>
    </row>
    <row r="218" spans="1:3" hidden="1" x14ac:dyDescent="0.25">
      <c r="A218" s="75" t="s">
        <v>18</v>
      </c>
      <c r="B218" s="63"/>
      <c r="C218" s="64"/>
    </row>
    <row r="219" spans="1:3" hidden="1" x14ac:dyDescent="0.25">
      <c r="A219" s="75" t="s">
        <v>19</v>
      </c>
      <c r="B219" s="63"/>
      <c r="C219" s="64"/>
    </row>
    <row r="220" spans="1:3" x14ac:dyDescent="0.25">
      <c r="A220" s="75" t="s">
        <v>53</v>
      </c>
      <c r="B220" s="63">
        <v>32</v>
      </c>
      <c r="C220" s="64">
        <v>3578.2</v>
      </c>
    </row>
    <row r="221" spans="1:3" hidden="1" x14ac:dyDescent="0.25">
      <c r="A221" s="75" t="s">
        <v>20</v>
      </c>
      <c r="B221" s="63"/>
      <c r="C221" s="64"/>
    </row>
    <row r="222" spans="1:3" hidden="1" x14ac:dyDescent="0.25">
      <c r="A222" s="75" t="s">
        <v>21</v>
      </c>
      <c r="B222" s="63"/>
      <c r="C222" s="64"/>
    </row>
    <row r="223" spans="1:3" hidden="1" x14ac:dyDescent="0.25">
      <c r="A223" s="75" t="s">
        <v>22</v>
      </c>
      <c r="B223" s="63"/>
      <c r="C223" s="64"/>
    </row>
    <row r="224" spans="1:3" hidden="1" x14ac:dyDescent="0.25">
      <c r="A224" s="75" t="s">
        <v>23</v>
      </c>
      <c r="B224" s="63"/>
      <c r="C224" s="64"/>
    </row>
    <row r="225" spans="1:3" hidden="1" x14ac:dyDescent="0.25">
      <c r="A225" s="75" t="s">
        <v>24</v>
      </c>
      <c r="B225" s="63"/>
      <c r="C225" s="64"/>
    </row>
    <row r="226" spans="1:3" hidden="1" x14ac:dyDescent="0.25">
      <c r="A226" s="75" t="s">
        <v>25</v>
      </c>
      <c r="B226" s="63"/>
      <c r="C226" s="64"/>
    </row>
    <row r="227" spans="1:3" hidden="1" x14ac:dyDescent="0.25">
      <c r="A227" s="75" t="s">
        <v>51</v>
      </c>
      <c r="B227" s="63"/>
      <c r="C227" s="64"/>
    </row>
    <row r="228" spans="1:3" hidden="1" x14ac:dyDescent="0.25">
      <c r="A228" s="75" t="s">
        <v>52</v>
      </c>
      <c r="B228" s="63"/>
      <c r="C228" s="64"/>
    </row>
    <row r="229" spans="1:3" hidden="1" x14ac:dyDescent="0.25">
      <c r="A229" s="75" t="s">
        <v>26</v>
      </c>
      <c r="B229" s="63"/>
      <c r="C229" s="64"/>
    </row>
    <row r="230" spans="1:3" hidden="1" x14ac:dyDescent="0.25">
      <c r="A230" s="75" t="s">
        <v>27</v>
      </c>
      <c r="B230" s="63"/>
      <c r="C230" s="64"/>
    </row>
    <row r="231" spans="1:3" hidden="1" x14ac:dyDescent="0.25">
      <c r="A231" s="75" t="s">
        <v>28</v>
      </c>
      <c r="B231" s="63"/>
      <c r="C231" s="64"/>
    </row>
    <row r="232" spans="1:3" hidden="1" x14ac:dyDescent="0.25">
      <c r="A232" s="75" t="s">
        <v>29</v>
      </c>
      <c r="B232" s="63"/>
      <c r="C232" s="64"/>
    </row>
    <row r="233" spans="1:3" hidden="1" x14ac:dyDescent="0.25">
      <c r="A233" s="75" t="s">
        <v>30</v>
      </c>
      <c r="B233" s="63"/>
      <c r="C233" s="64"/>
    </row>
    <row r="234" spans="1:3" ht="30" hidden="1" x14ac:dyDescent="0.25">
      <c r="A234" s="75" t="s">
        <v>54</v>
      </c>
      <c r="B234" s="63"/>
      <c r="C234" s="64"/>
    </row>
    <row r="235" spans="1:3" hidden="1" x14ac:dyDescent="0.25">
      <c r="A235" s="75" t="s">
        <v>31</v>
      </c>
      <c r="B235" s="63"/>
      <c r="C235" s="64"/>
    </row>
    <row r="236" spans="1:3" hidden="1" x14ac:dyDescent="0.25">
      <c r="A236" s="75" t="s">
        <v>32</v>
      </c>
      <c r="B236" s="63"/>
      <c r="C236" s="64"/>
    </row>
    <row r="237" spans="1:3" hidden="1" x14ac:dyDescent="0.25">
      <c r="A237" s="75" t="s">
        <v>33</v>
      </c>
      <c r="B237" s="63"/>
      <c r="C237" s="64"/>
    </row>
    <row r="238" spans="1:3" ht="30" hidden="1" x14ac:dyDescent="0.25">
      <c r="A238" s="75" t="s">
        <v>34</v>
      </c>
      <c r="B238" s="63"/>
      <c r="C238" s="64"/>
    </row>
    <row r="239" spans="1:3" hidden="1" x14ac:dyDescent="0.25">
      <c r="A239" s="75" t="s">
        <v>55</v>
      </c>
      <c r="B239" s="77"/>
      <c r="C239" s="78"/>
    </row>
    <row r="240" spans="1:3" hidden="1" x14ac:dyDescent="0.25">
      <c r="A240" s="75" t="s">
        <v>35</v>
      </c>
      <c r="B240" s="63"/>
      <c r="C240" s="56"/>
    </row>
    <row r="241" spans="1:3" x14ac:dyDescent="0.25">
      <c r="A241" s="56" t="s">
        <v>62</v>
      </c>
      <c r="B241" s="63">
        <f>SUM(B206:B240)</f>
        <v>32</v>
      </c>
      <c r="C241" s="64">
        <f>SUM(C206:C240)</f>
        <v>3578.2</v>
      </c>
    </row>
  </sheetData>
  <mergeCells count="15">
    <mergeCell ref="A6:C6"/>
    <mergeCell ref="A1:C1"/>
    <mergeCell ref="A2:C2"/>
    <mergeCell ref="A3:C3"/>
    <mergeCell ref="A4:C4"/>
    <mergeCell ref="A5:C5"/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</mergeCells>
  <pageMargins left="0.59055118110236227" right="0" top="0" bottom="0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tabSelected="1" zoomScaleSheetLayoutView="100" workbookViewId="0">
      <selection activeCell="C49" sqref="C49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8" t="s">
        <v>0</v>
      </c>
      <c r="B1" s="108"/>
      <c r="C1" s="108"/>
    </row>
    <row r="2" spans="1:3" x14ac:dyDescent="0.25">
      <c r="A2" s="108" t="s">
        <v>1</v>
      </c>
      <c r="B2" s="108"/>
      <c r="C2" s="108"/>
    </row>
    <row r="3" spans="1:3" x14ac:dyDescent="0.25">
      <c r="A3" s="110" t="s">
        <v>100</v>
      </c>
      <c r="B3" s="110"/>
      <c r="C3" s="110"/>
    </row>
    <row r="4" spans="1:3" x14ac:dyDescent="0.25">
      <c r="A4" s="107" t="s">
        <v>2</v>
      </c>
      <c r="B4" s="107"/>
      <c r="C4" s="107"/>
    </row>
    <row r="5" spans="1:3" x14ac:dyDescent="0.25">
      <c r="A5" s="109" t="s">
        <v>74</v>
      </c>
      <c r="B5" s="109"/>
      <c r="C5" s="109"/>
    </row>
    <row r="6" spans="1:3" x14ac:dyDescent="0.25">
      <c r="A6" s="107" t="s">
        <v>3</v>
      </c>
      <c r="B6" s="107"/>
      <c r="C6" s="107"/>
    </row>
    <row r="7" spans="1:3" x14ac:dyDescent="0.25">
      <c r="A7" s="107" t="s">
        <v>4</v>
      </c>
      <c r="B7" s="107"/>
      <c r="C7" s="107"/>
    </row>
    <row r="8" spans="1:3" x14ac:dyDescent="0.25">
      <c r="A8" s="107" t="s">
        <v>87</v>
      </c>
      <c r="B8" s="107"/>
      <c r="C8" s="107"/>
    </row>
    <row r="10" spans="1:3" ht="90" x14ac:dyDescent="0.25">
      <c r="A10" s="27" t="s">
        <v>63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x14ac:dyDescent="0.25">
      <c r="A12" s="99" t="s">
        <v>96</v>
      </c>
      <c r="B12" s="99"/>
      <c r="C12" s="99"/>
    </row>
    <row r="13" spans="1:3" hidden="1" x14ac:dyDescent="0.25">
      <c r="A13" s="36" t="s">
        <v>7</v>
      </c>
      <c r="B13" s="4">
        <v>0</v>
      </c>
      <c r="C13" s="37">
        <v>0</v>
      </c>
    </row>
    <row r="14" spans="1:3" hidden="1" x14ac:dyDescent="0.25">
      <c r="A14" s="36" t="s">
        <v>67</v>
      </c>
      <c r="B14" s="4">
        <v>0</v>
      </c>
      <c r="C14" s="37">
        <v>0</v>
      </c>
    </row>
    <row r="15" spans="1:3" hidden="1" x14ac:dyDescent="0.25">
      <c r="A15" s="36" t="s">
        <v>8</v>
      </c>
      <c r="B15" s="4">
        <v>0</v>
      </c>
      <c r="C15" s="37">
        <v>0</v>
      </c>
    </row>
    <row r="16" spans="1:3" hidden="1" x14ac:dyDescent="0.25">
      <c r="A16" s="36" t="s">
        <v>56</v>
      </c>
      <c r="B16" s="4"/>
      <c r="C16" s="37"/>
    </row>
    <row r="17" spans="1:3" hidden="1" x14ac:dyDescent="0.25">
      <c r="A17" s="36" t="s">
        <v>9</v>
      </c>
      <c r="B17" s="4">
        <v>0</v>
      </c>
      <c r="C17" s="37">
        <v>0</v>
      </c>
    </row>
    <row r="18" spans="1:3" hidden="1" x14ac:dyDescent="0.25">
      <c r="A18" s="36" t="s">
        <v>10</v>
      </c>
      <c r="B18" s="4">
        <v>0</v>
      </c>
      <c r="C18" s="37">
        <v>0</v>
      </c>
    </row>
    <row r="19" spans="1:3" hidden="1" x14ac:dyDescent="0.25">
      <c r="A19" s="36" t="s">
        <v>11</v>
      </c>
      <c r="B19" s="4">
        <v>0</v>
      </c>
      <c r="C19" s="37">
        <v>0</v>
      </c>
    </row>
    <row r="20" spans="1:3" hidden="1" x14ac:dyDescent="0.25">
      <c r="A20" s="36" t="s">
        <v>12</v>
      </c>
      <c r="B20" s="4">
        <v>0</v>
      </c>
      <c r="C20" s="37">
        <v>0</v>
      </c>
    </row>
    <row r="21" spans="1:3" hidden="1" x14ac:dyDescent="0.25">
      <c r="A21" s="36" t="s">
        <v>13</v>
      </c>
      <c r="B21" s="4">
        <v>0</v>
      </c>
      <c r="C21" s="37">
        <v>0</v>
      </c>
    </row>
    <row r="22" spans="1:3" hidden="1" x14ac:dyDescent="0.25">
      <c r="A22" s="36" t="s">
        <v>14</v>
      </c>
      <c r="B22" s="4">
        <v>0</v>
      </c>
      <c r="C22" s="37">
        <v>0</v>
      </c>
    </row>
    <row r="23" spans="1:3" s="91" customFormat="1" x14ac:dyDescent="0.25">
      <c r="A23" s="92" t="s">
        <v>15</v>
      </c>
      <c r="B23" s="93">
        <f>2215-148</f>
        <v>2067</v>
      </c>
      <c r="C23" s="94">
        <f>49852.4-3360</f>
        <v>46492.4</v>
      </c>
    </row>
    <row r="24" spans="1:3" hidden="1" x14ac:dyDescent="0.25">
      <c r="A24" s="56" t="s">
        <v>16</v>
      </c>
      <c r="B24" s="57">
        <v>0</v>
      </c>
      <c r="C24" s="58">
        <v>0</v>
      </c>
    </row>
    <row r="25" spans="1:3" hidden="1" x14ac:dyDescent="0.25">
      <c r="A25" s="56" t="s">
        <v>17</v>
      </c>
      <c r="B25" s="57">
        <v>0</v>
      </c>
      <c r="C25" s="58">
        <v>0</v>
      </c>
    </row>
    <row r="26" spans="1:3" hidden="1" x14ac:dyDescent="0.25">
      <c r="A26" s="56" t="s">
        <v>18</v>
      </c>
      <c r="B26" s="57">
        <v>0</v>
      </c>
      <c r="C26" s="58">
        <v>0</v>
      </c>
    </row>
    <row r="27" spans="1:3" hidden="1" x14ac:dyDescent="0.25">
      <c r="A27" s="56" t="s">
        <v>19</v>
      </c>
      <c r="B27" s="57">
        <v>0</v>
      </c>
      <c r="C27" s="58">
        <v>0</v>
      </c>
    </row>
    <row r="28" spans="1:3" hidden="1" x14ac:dyDescent="0.25">
      <c r="A28" s="56" t="s">
        <v>53</v>
      </c>
      <c r="B28" s="57">
        <v>0</v>
      </c>
      <c r="C28" s="58">
        <v>0</v>
      </c>
    </row>
    <row r="29" spans="1:3" hidden="1" x14ac:dyDescent="0.25">
      <c r="A29" s="56" t="s">
        <v>20</v>
      </c>
      <c r="B29" s="57">
        <v>0</v>
      </c>
      <c r="C29" s="58">
        <v>0</v>
      </c>
    </row>
    <row r="30" spans="1:3" hidden="1" x14ac:dyDescent="0.25">
      <c r="A30" s="56" t="s">
        <v>21</v>
      </c>
      <c r="B30" s="57">
        <v>0</v>
      </c>
      <c r="C30" s="58">
        <v>0</v>
      </c>
    </row>
    <row r="31" spans="1:3" hidden="1" x14ac:dyDescent="0.25">
      <c r="A31" s="56" t="s">
        <v>22</v>
      </c>
      <c r="B31" s="57">
        <v>0</v>
      </c>
      <c r="C31" s="58">
        <v>0</v>
      </c>
    </row>
    <row r="32" spans="1:3" hidden="1" x14ac:dyDescent="0.25">
      <c r="A32" s="56" t="s">
        <v>23</v>
      </c>
      <c r="B32" s="57">
        <v>0</v>
      </c>
      <c r="C32" s="58">
        <v>0</v>
      </c>
    </row>
    <row r="33" spans="1:3" hidden="1" x14ac:dyDescent="0.25">
      <c r="A33" s="56" t="s">
        <v>24</v>
      </c>
      <c r="B33" s="57">
        <v>0</v>
      </c>
      <c r="C33" s="58">
        <v>0</v>
      </c>
    </row>
    <row r="34" spans="1:3" hidden="1" x14ac:dyDescent="0.25">
      <c r="A34" s="56" t="s">
        <v>25</v>
      </c>
      <c r="B34" s="57">
        <v>0</v>
      </c>
      <c r="C34" s="58">
        <v>0</v>
      </c>
    </row>
    <row r="35" spans="1:3" hidden="1" x14ac:dyDescent="0.25">
      <c r="A35" s="56" t="s">
        <v>51</v>
      </c>
      <c r="B35" s="57">
        <v>0</v>
      </c>
      <c r="C35" s="58">
        <v>0</v>
      </c>
    </row>
    <row r="36" spans="1:3" hidden="1" x14ac:dyDescent="0.25">
      <c r="A36" s="56" t="s">
        <v>52</v>
      </c>
      <c r="B36" s="57">
        <v>0</v>
      </c>
      <c r="C36" s="58">
        <v>0</v>
      </c>
    </row>
    <row r="37" spans="1:3" hidden="1" x14ac:dyDescent="0.25">
      <c r="A37" s="56" t="s">
        <v>26</v>
      </c>
      <c r="B37" s="57">
        <v>0</v>
      </c>
      <c r="C37" s="58">
        <v>0</v>
      </c>
    </row>
    <row r="38" spans="1:3" hidden="1" x14ac:dyDescent="0.25">
      <c r="A38" s="56" t="s">
        <v>27</v>
      </c>
      <c r="B38" s="57">
        <v>0</v>
      </c>
      <c r="C38" s="58">
        <v>0</v>
      </c>
    </row>
    <row r="39" spans="1:3" hidden="1" x14ac:dyDescent="0.25">
      <c r="A39" s="56" t="s">
        <v>28</v>
      </c>
      <c r="B39" s="57">
        <v>0</v>
      </c>
      <c r="C39" s="58">
        <v>0</v>
      </c>
    </row>
    <row r="40" spans="1:3" hidden="1" x14ac:dyDescent="0.25">
      <c r="A40" s="56" t="s">
        <v>29</v>
      </c>
      <c r="B40" s="57">
        <v>0</v>
      </c>
      <c r="C40" s="58">
        <v>0</v>
      </c>
    </row>
    <row r="41" spans="1:3" hidden="1" x14ac:dyDescent="0.25">
      <c r="A41" s="56" t="s">
        <v>30</v>
      </c>
      <c r="B41" s="57">
        <v>0</v>
      </c>
      <c r="C41" s="58">
        <v>0</v>
      </c>
    </row>
    <row r="42" spans="1:3" ht="30" hidden="1" x14ac:dyDescent="0.25">
      <c r="A42" s="56" t="s">
        <v>54</v>
      </c>
      <c r="B42" s="57">
        <v>0</v>
      </c>
      <c r="C42" s="58">
        <v>0</v>
      </c>
    </row>
    <row r="43" spans="1:3" hidden="1" x14ac:dyDescent="0.25">
      <c r="A43" s="56" t="s">
        <v>31</v>
      </c>
      <c r="B43" s="57">
        <v>0</v>
      </c>
      <c r="C43" s="58">
        <v>0</v>
      </c>
    </row>
    <row r="44" spans="1:3" hidden="1" x14ac:dyDescent="0.25">
      <c r="A44" s="56" t="s">
        <v>32</v>
      </c>
      <c r="B44" s="57">
        <v>0</v>
      </c>
      <c r="C44" s="58">
        <v>0</v>
      </c>
    </row>
    <row r="45" spans="1:3" hidden="1" x14ac:dyDescent="0.25">
      <c r="A45" s="56" t="s">
        <v>33</v>
      </c>
      <c r="B45" s="57">
        <v>0</v>
      </c>
      <c r="C45" s="58">
        <v>0</v>
      </c>
    </row>
    <row r="46" spans="1:3" ht="30" hidden="1" x14ac:dyDescent="0.25">
      <c r="A46" s="56" t="s">
        <v>34</v>
      </c>
      <c r="B46" s="57">
        <v>0</v>
      </c>
      <c r="C46" s="58">
        <v>0</v>
      </c>
    </row>
    <row r="47" spans="1:3" hidden="1" x14ac:dyDescent="0.25">
      <c r="A47" s="56" t="s">
        <v>55</v>
      </c>
      <c r="B47" s="57">
        <v>0</v>
      </c>
      <c r="C47" s="58">
        <v>0</v>
      </c>
    </row>
    <row r="48" spans="1:3" hidden="1" x14ac:dyDescent="0.25">
      <c r="A48" s="56" t="s">
        <v>35</v>
      </c>
      <c r="B48" s="57">
        <v>0</v>
      </c>
      <c r="C48" s="58">
        <v>0</v>
      </c>
    </row>
    <row r="49" spans="1:3" x14ac:dyDescent="0.25">
      <c r="A49" s="59" t="s">
        <v>36</v>
      </c>
      <c r="B49" s="60">
        <f>SUM(B13:B48)</f>
        <v>2067</v>
      </c>
      <c r="C49" s="54">
        <f>SUM(C13:C48)</f>
        <v>46492.4</v>
      </c>
    </row>
    <row r="50" spans="1:3" x14ac:dyDescent="0.25">
      <c r="A50" s="111" t="s">
        <v>66</v>
      </c>
      <c r="B50" s="111"/>
      <c r="C50" s="111"/>
    </row>
    <row r="51" spans="1:3" x14ac:dyDescent="0.25">
      <c r="A51" s="111" t="s">
        <v>95</v>
      </c>
      <c r="B51" s="111"/>
      <c r="C51" s="111"/>
    </row>
    <row r="52" spans="1:3" x14ac:dyDescent="0.25">
      <c r="A52" s="61" t="s">
        <v>27</v>
      </c>
      <c r="B52" s="57">
        <v>567</v>
      </c>
      <c r="C52" s="58">
        <v>375</v>
      </c>
    </row>
    <row r="53" spans="1:3" hidden="1" x14ac:dyDescent="0.25">
      <c r="A53" s="61" t="s">
        <v>14</v>
      </c>
      <c r="B53" s="57">
        <v>0</v>
      </c>
      <c r="C53" s="58">
        <v>0</v>
      </c>
    </row>
    <row r="54" spans="1:3" x14ac:dyDescent="0.25">
      <c r="A54" s="61" t="s">
        <v>9</v>
      </c>
      <c r="B54" s="57">
        <v>663</v>
      </c>
      <c r="C54" s="58">
        <v>452</v>
      </c>
    </row>
    <row r="55" spans="1:3" hidden="1" x14ac:dyDescent="0.25">
      <c r="A55" s="61" t="s">
        <v>13</v>
      </c>
      <c r="B55" s="57">
        <v>0</v>
      </c>
      <c r="C55" s="58">
        <v>0</v>
      </c>
    </row>
    <row r="56" spans="1:3" hidden="1" x14ac:dyDescent="0.25">
      <c r="A56" s="61" t="s">
        <v>56</v>
      </c>
      <c r="B56" s="57">
        <v>0</v>
      </c>
      <c r="C56" s="58">
        <v>0</v>
      </c>
    </row>
    <row r="57" spans="1:3" hidden="1" x14ac:dyDescent="0.25">
      <c r="A57" s="61" t="s">
        <v>41</v>
      </c>
      <c r="B57" s="57">
        <v>0</v>
      </c>
      <c r="C57" s="58">
        <v>0</v>
      </c>
    </row>
    <row r="58" spans="1:3" hidden="1" x14ac:dyDescent="0.25">
      <c r="A58" s="61" t="s">
        <v>32</v>
      </c>
      <c r="B58" s="57">
        <v>0</v>
      </c>
      <c r="C58" s="58">
        <v>0</v>
      </c>
    </row>
    <row r="59" spans="1:3" x14ac:dyDescent="0.25">
      <c r="A59" s="61" t="s">
        <v>7</v>
      </c>
      <c r="B59" s="57">
        <v>3197</v>
      </c>
      <c r="C59" s="58">
        <v>1645</v>
      </c>
    </row>
    <row r="60" spans="1:3" hidden="1" x14ac:dyDescent="0.25">
      <c r="A60" s="61" t="s">
        <v>24</v>
      </c>
      <c r="B60" s="57">
        <v>0</v>
      </c>
      <c r="C60" s="58">
        <v>0</v>
      </c>
    </row>
    <row r="61" spans="1:3" x14ac:dyDescent="0.25">
      <c r="A61" s="61" t="s">
        <v>35</v>
      </c>
      <c r="B61" s="57">
        <v>4918</v>
      </c>
      <c r="C61" s="58">
        <v>2111</v>
      </c>
    </row>
    <row r="62" spans="1:3" x14ac:dyDescent="0.25">
      <c r="A62" s="61" t="s">
        <v>30</v>
      </c>
      <c r="B62" s="57">
        <v>11273</v>
      </c>
      <c r="C62" s="58">
        <v>6344</v>
      </c>
    </row>
    <row r="63" spans="1:3" hidden="1" x14ac:dyDescent="0.25">
      <c r="A63" s="61" t="s">
        <v>20</v>
      </c>
      <c r="B63" s="57">
        <v>0</v>
      </c>
      <c r="C63" s="58">
        <v>0</v>
      </c>
    </row>
    <row r="64" spans="1:3" hidden="1" x14ac:dyDescent="0.25">
      <c r="A64" s="61" t="s">
        <v>17</v>
      </c>
      <c r="B64" s="57">
        <v>0</v>
      </c>
      <c r="C64" s="58">
        <v>0</v>
      </c>
    </row>
    <row r="65" spans="1:3" x14ac:dyDescent="0.25">
      <c r="A65" s="61" t="s">
        <v>12</v>
      </c>
      <c r="B65" s="57">
        <v>1292</v>
      </c>
      <c r="C65" s="58">
        <v>880</v>
      </c>
    </row>
    <row r="66" spans="1:3" hidden="1" x14ac:dyDescent="0.25">
      <c r="A66" s="61" t="s">
        <v>40</v>
      </c>
      <c r="B66" s="57">
        <v>0</v>
      </c>
      <c r="C66" s="58">
        <v>0</v>
      </c>
    </row>
    <row r="67" spans="1:3" x14ac:dyDescent="0.25">
      <c r="A67" s="61" t="s">
        <v>28</v>
      </c>
      <c r="B67" s="57">
        <v>10284</v>
      </c>
      <c r="C67" s="58">
        <v>4050</v>
      </c>
    </row>
    <row r="68" spans="1:3" x14ac:dyDescent="0.25">
      <c r="A68" s="61" t="s">
        <v>29</v>
      </c>
      <c r="B68" s="57">
        <v>9327</v>
      </c>
      <c r="C68" s="58">
        <v>3176</v>
      </c>
    </row>
    <row r="69" spans="1:3" x14ac:dyDescent="0.25">
      <c r="A69" s="61" t="s">
        <v>15</v>
      </c>
      <c r="B69" s="57">
        <v>129428</v>
      </c>
      <c r="C69" s="58">
        <v>122454.3</v>
      </c>
    </row>
    <row r="70" spans="1:3" hidden="1" x14ac:dyDescent="0.25">
      <c r="A70" s="61" t="s">
        <v>10</v>
      </c>
      <c r="B70" s="57">
        <v>0</v>
      </c>
      <c r="C70" s="58">
        <v>0</v>
      </c>
    </row>
    <row r="71" spans="1:3" hidden="1" x14ac:dyDescent="0.25">
      <c r="A71" s="61" t="s">
        <v>8</v>
      </c>
      <c r="B71" s="57">
        <v>0</v>
      </c>
      <c r="C71" s="58">
        <v>0</v>
      </c>
    </row>
    <row r="72" spans="1:3" hidden="1" x14ac:dyDescent="0.25">
      <c r="A72" s="61" t="s">
        <v>47</v>
      </c>
      <c r="B72" s="57">
        <v>0</v>
      </c>
      <c r="C72" s="58">
        <v>0</v>
      </c>
    </row>
    <row r="73" spans="1:3" x14ac:dyDescent="0.25">
      <c r="A73" s="61" t="s">
        <v>16</v>
      </c>
      <c r="B73" s="57">
        <v>12263</v>
      </c>
      <c r="C73" s="58">
        <v>8499</v>
      </c>
    </row>
    <row r="74" spans="1:3" hidden="1" x14ac:dyDescent="0.25">
      <c r="A74" s="61" t="s">
        <v>55</v>
      </c>
      <c r="B74" s="57">
        <v>0</v>
      </c>
      <c r="C74" s="58">
        <v>0</v>
      </c>
    </row>
    <row r="75" spans="1:3" hidden="1" x14ac:dyDescent="0.25">
      <c r="A75" s="61" t="s">
        <v>23</v>
      </c>
      <c r="B75" s="57">
        <v>0</v>
      </c>
      <c r="C75" s="58">
        <v>0</v>
      </c>
    </row>
    <row r="76" spans="1:3" x14ac:dyDescent="0.25">
      <c r="A76" s="61" t="s">
        <v>39</v>
      </c>
      <c r="B76" s="57">
        <v>6410</v>
      </c>
      <c r="C76" s="58">
        <v>3241</v>
      </c>
    </row>
    <row r="77" spans="1:3" hidden="1" x14ac:dyDescent="0.25">
      <c r="A77" s="61" t="s">
        <v>38</v>
      </c>
      <c r="B77" s="57">
        <v>0</v>
      </c>
      <c r="C77" s="58">
        <v>0</v>
      </c>
    </row>
    <row r="78" spans="1:3" x14ac:dyDescent="0.25">
      <c r="A78" s="61" t="s">
        <v>37</v>
      </c>
      <c r="B78" s="57">
        <v>8633</v>
      </c>
      <c r="C78" s="58">
        <v>4434</v>
      </c>
    </row>
    <row r="79" spans="1:3" hidden="1" x14ac:dyDescent="0.25">
      <c r="A79" s="61" t="s">
        <v>21</v>
      </c>
      <c r="B79" s="57">
        <v>0</v>
      </c>
      <c r="C79" s="58">
        <v>0</v>
      </c>
    </row>
    <row r="80" spans="1:3" hidden="1" x14ac:dyDescent="0.25">
      <c r="A80" s="61" t="s">
        <v>57</v>
      </c>
      <c r="B80" s="57">
        <v>0</v>
      </c>
      <c r="C80" s="58">
        <v>0</v>
      </c>
    </row>
    <row r="81" spans="1:3" x14ac:dyDescent="0.25">
      <c r="A81" s="61" t="s">
        <v>11</v>
      </c>
      <c r="B81" s="57">
        <v>2265</v>
      </c>
      <c r="C81" s="58">
        <v>1543</v>
      </c>
    </row>
    <row r="82" spans="1:3" hidden="1" x14ac:dyDescent="0.25">
      <c r="A82" s="62" t="s">
        <v>58</v>
      </c>
      <c r="B82" s="63"/>
      <c r="C82" s="64"/>
    </row>
    <row r="83" spans="1:3" hidden="1" x14ac:dyDescent="0.25">
      <c r="A83" s="62" t="s">
        <v>90</v>
      </c>
      <c r="B83" s="63"/>
      <c r="C83" s="64"/>
    </row>
    <row r="84" spans="1:3" hidden="1" x14ac:dyDescent="0.25">
      <c r="A84" s="62" t="s">
        <v>42</v>
      </c>
      <c r="B84" s="57">
        <v>0</v>
      </c>
      <c r="C84" s="58"/>
    </row>
    <row r="85" spans="1:3" hidden="1" x14ac:dyDescent="0.25">
      <c r="A85" s="62" t="s">
        <v>44</v>
      </c>
      <c r="B85" s="57">
        <v>0</v>
      </c>
      <c r="C85" s="58"/>
    </row>
    <row r="86" spans="1:3" hidden="1" x14ac:dyDescent="0.25">
      <c r="A86" s="62" t="s">
        <v>43</v>
      </c>
      <c r="B86" s="57">
        <v>0</v>
      </c>
      <c r="C86" s="58"/>
    </row>
    <row r="87" spans="1:3" hidden="1" x14ac:dyDescent="0.25">
      <c r="A87" s="62" t="s">
        <v>60</v>
      </c>
      <c r="B87" s="57">
        <v>0</v>
      </c>
      <c r="C87" s="58"/>
    </row>
    <row r="88" spans="1:3" s="3" customFormat="1" hidden="1" x14ac:dyDescent="0.25">
      <c r="A88" s="62" t="s">
        <v>61</v>
      </c>
      <c r="B88" s="57">
        <v>0</v>
      </c>
      <c r="C88" s="58"/>
    </row>
    <row r="89" spans="1:3" s="3" customFormat="1" x14ac:dyDescent="0.25">
      <c r="A89" s="59" t="s">
        <v>45</v>
      </c>
      <c r="B89" s="60">
        <f>SUM(B52:B81)</f>
        <v>200520</v>
      </c>
      <c r="C89" s="54">
        <f t="shared" ref="C89" si="0">SUM(C52:C81)</f>
        <v>159204.29999999999</v>
      </c>
    </row>
    <row r="90" spans="1:3" hidden="1" x14ac:dyDescent="0.25">
      <c r="A90" s="65" t="s">
        <v>46</v>
      </c>
      <c r="B90" s="63"/>
      <c r="C90" s="64"/>
    </row>
    <row r="91" spans="1:3" x14ac:dyDescent="0.25">
      <c r="A91" s="59" t="s">
        <v>36</v>
      </c>
      <c r="B91" s="60">
        <f>B89+B90</f>
        <v>200520</v>
      </c>
      <c r="C91" s="54">
        <f t="shared" ref="C91" si="1">C89+C90</f>
        <v>159204.29999999999</v>
      </c>
    </row>
    <row r="92" spans="1:3" x14ac:dyDescent="0.25">
      <c r="A92" s="111" t="s">
        <v>64</v>
      </c>
      <c r="B92" s="111"/>
      <c r="C92" s="111"/>
    </row>
    <row r="93" spans="1:3" hidden="1" x14ac:dyDescent="0.25">
      <c r="A93" s="61" t="s">
        <v>27</v>
      </c>
      <c r="B93" s="57">
        <v>0</v>
      </c>
      <c r="C93" s="58">
        <v>0</v>
      </c>
    </row>
    <row r="94" spans="1:3" hidden="1" x14ac:dyDescent="0.25">
      <c r="A94" s="61" t="s">
        <v>14</v>
      </c>
      <c r="B94" s="57">
        <v>0</v>
      </c>
      <c r="C94" s="58">
        <v>0</v>
      </c>
    </row>
    <row r="95" spans="1:3" hidden="1" x14ac:dyDescent="0.25">
      <c r="A95" s="61" t="s">
        <v>9</v>
      </c>
      <c r="B95" s="57">
        <v>0</v>
      </c>
      <c r="C95" s="58">
        <v>0</v>
      </c>
    </row>
    <row r="96" spans="1:3" hidden="1" x14ac:dyDescent="0.25">
      <c r="A96" s="61" t="s">
        <v>13</v>
      </c>
      <c r="B96" s="57">
        <v>0</v>
      </c>
      <c r="C96" s="58">
        <v>0</v>
      </c>
    </row>
    <row r="97" spans="1:3" hidden="1" x14ac:dyDescent="0.25">
      <c r="A97" s="61" t="s">
        <v>56</v>
      </c>
      <c r="B97" s="57">
        <v>0</v>
      </c>
      <c r="C97" s="58">
        <v>0</v>
      </c>
    </row>
    <row r="98" spans="1:3" hidden="1" x14ac:dyDescent="0.25">
      <c r="A98" s="61" t="s">
        <v>41</v>
      </c>
      <c r="B98" s="57">
        <v>0</v>
      </c>
      <c r="C98" s="58">
        <v>0</v>
      </c>
    </row>
    <row r="99" spans="1:3" hidden="1" x14ac:dyDescent="0.25">
      <c r="A99" s="61" t="s">
        <v>32</v>
      </c>
      <c r="B99" s="57">
        <v>0</v>
      </c>
      <c r="C99" s="58">
        <v>0</v>
      </c>
    </row>
    <row r="100" spans="1:3" hidden="1" x14ac:dyDescent="0.25">
      <c r="A100" s="61" t="s">
        <v>7</v>
      </c>
      <c r="B100" s="57">
        <v>0</v>
      </c>
      <c r="C100" s="58">
        <v>0</v>
      </c>
    </row>
    <row r="101" spans="1:3" hidden="1" x14ac:dyDescent="0.25">
      <c r="A101" s="61" t="s">
        <v>24</v>
      </c>
      <c r="B101" s="66">
        <v>0</v>
      </c>
      <c r="C101" s="66">
        <v>0</v>
      </c>
    </row>
    <row r="102" spans="1:3" hidden="1" x14ac:dyDescent="0.25">
      <c r="A102" s="61" t="s">
        <v>35</v>
      </c>
      <c r="B102" s="57">
        <v>0</v>
      </c>
      <c r="C102" s="58">
        <v>0</v>
      </c>
    </row>
    <row r="103" spans="1:3" hidden="1" x14ac:dyDescent="0.25">
      <c r="A103" s="61" t="s">
        <v>30</v>
      </c>
      <c r="B103" s="57">
        <v>0</v>
      </c>
      <c r="C103" s="58">
        <v>0</v>
      </c>
    </row>
    <row r="104" spans="1:3" hidden="1" x14ac:dyDescent="0.25">
      <c r="A104" s="61" t="s">
        <v>20</v>
      </c>
      <c r="B104" s="57">
        <v>0</v>
      </c>
      <c r="C104" s="58">
        <v>0</v>
      </c>
    </row>
    <row r="105" spans="1:3" hidden="1" x14ac:dyDescent="0.25">
      <c r="A105" s="61" t="s">
        <v>17</v>
      </c>
      <c r="B105" s="57">
        <v>0</v>
      </c>
      <c r="C105" s="58">
        <v>0</v>
      </c>
    </row>
    <row r="106" spans="1:3" hidden="1" x14ac:dyDescent="0.25">
      <c r="A106" s="61" t="s">
        <v>12</v>
      </c>
      <c r="B106" s="57">
        <v>0</v>
      </c>
      <c r="C106" s="58">
        <v>0</v>
      </c>
    </row>
    <row r="107" spans="1:3" hidden="1" x14ac:dyDescent="0.25">
      <c r="A107" s="61" t="s">
        <v>40</v>
      </c>
      <c r="B107" s="57">
        <v>0</v>
      </c>
      <c r="C107" s="58">
        <v>0</v>
      </c>
    </row>
    <row r="108" spans="1:3" hidden="1" x14ac:dyDescent="0.25">
      <c r="A108" s="61" t="s">
        <v>28</v>
      </c>
      <c r="B108" s="57">
        <v>0</v>
      </c>
      <c r="C108" s="58">
        <v>0</v>
      </c>
    </row>
    <row r="109" spans="1:3" hidden="1" x14ac:dyDescent="0.25">
      <c r="A109" s="61" t="s">
        <v>29</v>
      </c>
      <c r="B109" s="57">
        <v>0</v>
      </c>
      <c r="C109" s="58">
        <v>0</v>
      </c>
    </row>
    <row r="110" spans="1:3" x14ac:dyDescent="0.25">
      <c r="A110" s="61" t="s">
        <v>15</v>
      </c>
      <c r="B110" s="57">
        <v>35820</v>
      </c>
      <c r="C110" s="58">
        <v>35694.199999999997</v>
      </c>
    </row>
    <row r="111" spans="1:3" hidden="1" x14ac:dyDescent="0.25">
      <c r="A111" s="61" t="s">
        <v>10</v>
      </c>
      <c r="B111" s="57">
        <v>0</v>
      </c>
      <c r="C111" s="58">
        <v>0</v>
      </c>
    </row>
    <row r="112" spans="1:3" hidden="1" x14ac:dyDescent="0.25">
      <c r="A112" s="61" t="s">
        <v>8</v>
      </c>
      <c r="B112" s="57">
        <v>0</v>
      </c>
      <c r="C112" s="58">
        <v>0</v>
      </c>
    </row>
    <row r="113" spans="1:3" hidden="1" x14ac:dyDescent="0.25">
      <c r="A113" s="61" t="s">
        <v>47</v>
      </c>
      <c r="B113" s="57">
        <v>0</v>
      </c>
      <c r="C113" s="58">
        <v>0</v>
      </c>
    </row>
    <row r="114" spans="1:3" hidden="1" x14ac:dyDescent="0.25">
      <c r="A114" s="61" t="s">
        <v>16</v>
      </c>
      <c r="B114" s="57">
        <v>0</v>
      </c>
      <c r="C114" s="58">
        <v>0</v>
      </c>
    </row>
    <row r="115" spans="1:3" hidden="1" x14ac:dyDescent="0.25">
      <c r="A115" s="61" t="s">
        <v>55</v>
      </c>
      <c r="B115" s="57">
        <v>0</v>
      </c>
      <c r="C115" s="58">
        <v>0</v>
      </c>
    </row>
    <row r="116" spans="1:3" hidden="1" x14ac:dyDescent="0.25">
      <c r="A116" s="61" t="s">
        <v>23</v>
      </c>
      <c r="B116" s="57">
        <v>0</v>
      </c>
      <c r="C116" s="58">
        <v>0</v>
      </c>
    </row>
    <row r="117" spans="1:3" hidden="1" x14ac:dyDescent="0.25">
      <c r="A117" s="61" t="s">
        <v>39</v>
      </c>
      <c r="B117" s="57">
        <v>0</v>
      </c>
      <c r="C117" s="58">
        <v>0</v>
      </c>
    </row>
    <row r="118" spans="1:3" hidden="1" x14ac:dyDescent="0.25">
      <c r="A118" s="61" t="s">
        <v>38</v>
      </c>
      <c r="B118" s="57">
        <v>0</v>
      </c>
      <c r="C118" s="58">
        <v>0</v>
      </c>
    </row>
    <row r="119" spans="1:3" hidden="1" x14ac:dyDescent="0.25">
      <c r="A119" s="61" t="s">
        <v>37</v>
      </c>
      <c r="B119" s="57">
        <v>0</v>
      </c>
      <c r="C119" s="58">
        <v>0</v>
      </c>
    </row>
    <row r="120" spans="1:3" hidden="1" x14ac:dyDescent="0.25">
      <c r="A120" s="61" t="s">
        <v>21</v>
      </c>
      <c r="B120" s="57">
        <v>0</v>
      </c>
      <c r="C120" s="58">
        <v>0</v>
      </c>
    </row>
    <row r="121" spans="1:3" hidden="1" x14ac:dyDescent="0.25">
      <c r="A121" s="61" t="s">
        <v>57</v>
      </c>
      <c r="B121" s="57">
        <v>0</v>
      </c>
      <c r="C121" s="58">
        <v>0</v>
      </c>
    </row>
    <row r="122" spans="1:3" hidden="1" x14ac:dyDescent="0.25">
      <c r="A122" s="61" t="s">
        <v>11</v>
      </c>
      <c r="B122" s="57">
        <v>0</v>
      </c>
      <c r="C122" s="58">
        <v>0</v>
      </c>
    </row>
    <row r="123" spans="1:3" x14ac:dyDescent="0.25">
      <c r="A123" s="59" t="s">
        <v>36</v>
      </c>
      <c r="B123" s="60">
        <f>SUM(B93:B122)</f>
        <v>35820</v>
      </c>
      <c r="C123" s="54">
        <f t="shared" ref="C123" si="2">SUM(C93:C122)</f>
        <v>35694.199999999997</v>
      </c>
    </row>
    <row r="124" spans="1:3" x14ac:dyDescent="0.25">
      <c r="A124" s="111" t="s">
        <v>65</v>
      </c>
      <c r="B124" s="111"/>
      <c r="C124" s="111"/>
    </row>
    <row r="125" spans="1:3" x14ac:dyDescent="0.25">
      <c r="A125" s="61" t="s">
        <v>27</v>
      </c>
      <c r="B125" s="57">
        <v>666</v>
      </c>
      <c r="C125" s="58">
        <v>1558</v>
      </c>
    </row>
    <row r="126" spans="1:3" hidden="1" x14ac:dyDescent="0.25">
      <c r="A126" s="61" t="s">
        <v>14</v>
      </c>
      <c r="B126" s="57">
        <v>0</v>
      </c>
      <c r="C126" s="58">
        <v>0</v>
      </c>
    </row>
    <row r="127" spans="1:3" hidden="1" x14ac:dyDescent="0.25">
      <c r="A127" s="61" t="s">
        <v>9</v>
      </c>
      <c r="B127" s="57">
        <v>6</v>
      </c>
      <c r="C127" s="58">
        <v>11</v>
      </c>
    </row>
    <row r="128" spans="1:3" hidden="1" x14ac:dyDescent="0.25">
      <c r="A128" s="61" t="s">
        <v>13</v>
      </c>
      <c r="B128" s="57">
        <v>0</v>
      </c>
      <c r="C128" s="58">
        <v>0</v>
      </c>
    </row>
    <row r="129" spans="1:3" hidden="1" x14ac:dyDescent="0.25">
      <c r="A129" s="61" t="s">
        <v>56</v>
      </c>
      <c r="B129" s="57">
        <v>0</v>
      </c>
      <c r="C129" s="58">
        <v>0</v>
      </c>
    </row>
    <row r="130" spans="1:3" hidden="1" x14ac:dyDescent="0.25">
      <c r="A130" s="61" t="s">
        <v>41</v>
      </c>
      <c r="B130" s="57">
        <v>0</v>
      </c>
      <c r="C130" s="58">
        <v>0</v>
      </c>
    </row>
    <row r="131" spans="1:3" hidden="1" x14ac:dyDescent="0.25">
      <c r="A131" s="61" t="s">
        <v>32</v>
      </c>
      <c r="B131" s="57">
        <v>0</v>
      </c>
      <c r="C131" s="58">
        <v>0</v>
      </c>
    </row>
    <row r="132" spans="1:3" x14ac:dyDescent="0.25">
      <c r="A132" s="61" t="s">
        <v>7</v>
      </c>
      <c r="B132" s="57">
        <v>3111</v>
      </c>
      <c r="C132" s="58">
        <v>4651</v>
      </c>
    </row>
    <row r="133" spans="1:3" hidden="1" x14ac:dyDescent="0.25">
      <c r="A133" s="61" t="s">
        <v>24</v>
      </c>
      <c r="B133" s="57">
        <v>0</v>
      </c>
      <c r="C133" s="58">
        <v>0</v>
      </c>
    </row>
    <row r="134" spans="1:3" hidden="1" x14ac:dyDescent="0.25">
      <c r="A134" s="61" t="s">
        <v>35</v>
      </c>
      <c r="B134" s="57">
        <v>0</v>
      </c>
      <c r="C134" s="58">
        <v>0</v>
      </c>
    </row>
    <row r="135" spans="1:3" x14ac:dyDescent="0.25">
      <c r="A135" s="61" t="s">
        <v>30</v>
      </c>
      <c r="B135" s="57">
        <v>498</v>
      </c>
      <c r="C135" s="58">
        <v>733</v>
      </c>
    </row>
    <row r="136" spans="1:3" hidden="1" x14ac:dyDescent="0.25">
      <c r="A136" s="61" t="s">
        <v>20</v>
      </c>
      <c r="B136" s="57">
        <v>0</v>
      </c>
      <c r="C136" s="58">
        <v>0</v>
      </c>
    </row>
    <row r="137" spans="1:3" hidden="1" x14ac:dyDescent="0.25">
      <c r="A137" s="61" t="s">
        <v>17</v>
      </c>
      <c r="B137" s="57">
        <v>0</v>
      </c>
      <c r="C137" s="58">
        <v>0</v>
      </c>
    </row>
    <row r="138" spans="1:3" x14ac:dyDescent="0.25">
      <c r="A138" s="61" t="s">
        <v>12</v>
      </c>
      <c r="B138" s="57">
        <v>54</v>
      </c>
      <c r="C138" s="58">
        <v>86</v>
      </c>
    </row>
    <row r="139" spans="1:3" hidden="1" x14ac:dyDescent="0.25">
      <c r="A139" s="61" t="s">
        <v>40</v>
      </c>
      <c r="B139" s="57">
        <v>0</v>
      </c>
      <c r="C139" s="58">
        <v>0</v>
      </c>
    </row>
    <row r="140" spans="1:3" x14ac:dyDescent="0.25">
      <c r="A140" s="61" t="s">
        <v>28</v>
      </c>
      <c r="B140" s="57">
        <v>7158</v>
      </c>
      <c r="C140" s="58">
        <v>10781</v>
      </c>
    </row>
    <row r="141" spans="1:3" x14ac:dyDescent="0.25">
      <c r="A141" s="61" t="s">
        <v>29</v>
      </c>
      <c r="B141" s="57">
        <v>5673</v>
      </c>
      <c r="C141" s="58">
        <v>6286</v>
      </c>
    </row>
    <row r="142" spans="1:3" x14ac:dyDescent="0.25">
      <c r="A142" s="61" t="s">
        <v>15</v>
      </c>
      <c r="B142" s="57">
        <f>69960-1176</f>
        <v>68784</v>
      </c>
      <c r="C142" s="58">
        <f>125668.9-2000</f>
        <v>123668.9</v>
      </c>
    </row>
    <row r="143" spans="1:3" hidden="1" x14ac:dyDescent="0.25">
      <c r="A143" s="61" t="s">
        <v>10</v>
      </c>
      <c r="B143" s="57">
        <v>0</v>
      </c>
      <c r="C143" s="58">
        <v>0</v>
      </c>
    </row>
    <row r="144" spans="1:3" hidden="1" x14ac:dyDescent="0.25">
      <c r="A144" s="61" t="s">
        <v>8</v>
      </c>
      <c r="B144" s="57">
        <v>0</v>
      </c>
      <c r="C144" s="58">
        <v>0</v>
      </c>
    </row>
    <row r="145" spans="1:3" hidden="1" x14ac:dyDescent="0.25">
      <c r="A145" s="61" t="s">
        <v>47</v>
      </c>
      <c r="B145" s="57">
        <v>0</v>
      </c>
      <c r="C145" s="58">
        <v>0</v>
      </c>
    </row>
    <row r="146" spans="1:3" x14ac:dyDescent="0.25">
      <c r="A146" s="61" t="s">
        <v>16</v>
      </c>
      <c r="B146" s="57">
        <v>10</v>
      </c>
      <c r="C146" s="58">
        <v>8</v>
      </c>
    </row>
    <row r="147" spans="1:3" hidden="1" x14ac:dyDescent="0.25">
      <c r="A147" s="61" t="s">
        <v>55</v>
      </c>
      <c r="B147" s="57">
        <v>0</v>
      </c>
      <c r="C147" s="58">
        <v>0</v>
      </c>
    </row>
    <row r="148" spans="1:3" hidden="1" x14ac:dyDescent="0.25">
      <c r="A148" s="61" t="s">
        <v>23</v>
      </c>
      <c r="B148" s="57">
        <v>0</v>
      </c>
      <c r="C148" s="58">
        <v>0</v>
      </c>
    </row>
    <row r="149" spans="1:3" x14ac:dyDescent="0.25">
      <c r="A149" s="61" t="s">
        <v>39</v>
      </c>
      <c r="B149" s="57">
        <v>1142</v>
      </c>
      <c r="C149" s="58">
        <v>1605</v>
      </c>
    </row>
    <row r="150" spans="1:3" hidden="1" x14ac:dyDescent="0.25">
      <c r="A150" s="61" t="s">
        <v>38</v>
      </c>
      <c r="B150" s="57">
        <v>0</v>
      </c>
      <c r="C150" s="58">
        <v>0</v>
      </c>
    </row>
    <row r="151" spans="1:3" x14ac:dyDescent="0.25">
      <c r="A151" s="61" t="s">
        <v>37</v>
      </c>
      <c r="B151" s="57">
        <v>4251</v>
      </c>
      <c r="C151" s="58">
        <v>6025</v>
      </c>
    </row>
    <row r="152" spans="1:3" hidden="1" x14ac:dyDescent="0.25">
      <c r="A152" s="61" t="s">
        <v>21</v>
      </c>
      <c r="B152" s="57">
        <v>0</v>
      </c>
      <c r="C152" s="58">
        <v>0</v>
      </c>
    </row>
    <row r="153" spans="1:3" hidden="1" x14ac:dyDescent="0.25">
      <c r="A153" s="61" t="s">
        <v>57</v>
      </c>
      <c r="B153" s="57">
        <v>0</v>
      </c>
      <c r="C153" s="58">
        <v>0</v>
      </c>
    </row>
    <row r="154" spans="1:3" hidden="1" x14ac:dyDescent="0.25">
      <c r="A154" s="61" t="s">
        <v>11</v>
      </c>
      <c r="B154" s="57">
        <v>0</v>
      </c>
      <c r="C154" s="58">
        <v>0</v>
      </c>
    </row>
    <row r="155" spans="1:3" hidden="1" x14ac:dyDescent="0.25">
      <c r="A155" s="62" t="s">
        <v>58</v>
      </c>
      <c r="B155" s="57"/>
      <c r="C155" s="58"/>
    </row>
    <row r="156" spans="1:3" hidden="1" x14ac:dyDescent="0.25">
      <c r="A156" s="62" t="s">
        <v>59</v>
      </c>
      <c r="B156" s="57"/>
      <c r="C156" s="58"/>
    </row>
    <row r="157" spans="1:3" hidden="1" x14ac:dyDescent="0.25">
      <c r="A157" s="62" t="s">
        <v>42</v>
      </c>
      <c r="B157" s="57"/>
      <c r="C157" s="58"/>
    </row>
    <row r="158" spans="1:3" hidden="1" x14ac:dyDescent="0.25">
      <c r="A158" s="62" t="s">
        <v>44</v>
      </c>
      <c r="B158" s="57"/>
      <c r="C158" s="58"/>
    </row>
    <row r="159" spans="1:3" hidden="1" x14ac:dyDescent="0.25">
      <c r="A159" s="62" t="s">
        <v>43</v>
      </c>
      <c r="B159" s="57"/>
      <c r="C159" s="58"/>
    </row>
    <row r="160" spans="1:3" hidden="1" x14ac:dyDescent="0.25">
      <c r="A160" s="62" t="s">
        <v>60</v>
      </c>
      <c r="B160" s="57"/>
      <c r="C160" s="58"/>
    </row>
    <row r="161" spans="1:3" hidden="1" x14ac:dyDescent="0.25">
      <c r="A161" s="67" t="s">
        <v>85</v>
      </c>
      <c r="B161" s="57"/>
      <c r="C161" s="58"/>
    </row>
    <row r="162" spans="1:3" hidden="1" x14ac:dyDescent="0.25">
      <c r="A162" s="62" t="s">
        <v>61</v>
      </c>
      <c r="B162" s="57"/>
      <c r="C162" s="58"/>
    </row>
    <row r="163" spans="1:3" x14ac:dyDescent="0.25">
      <c r="A163" s="59" t="s">
        <v>45</v>
      </c>
      <c r="B163" s="60">
        <f>SUM(B125:B154)</f>
        <v>91353</v>
      </c>
      <c r="C163" s="54">
        <f t="shared" ref="C163" si="3">SUM(C125:C154)</f>
        <v>155412.9</v>
      </c>
    </row>
    <row r="164" spans="1:3" ht="19.5" hidden="1" customHeight="1" x14ac:dyDescent="0.25">
      <c r="A164" s="65" t="s">
        <v>46</v>
      </c>
      <c r="B164" s="63">
        <f>SUM(B155:B162)</f>
        <v>0</v>
      </c>
      <c r="C164" s="64">
        <f t="shared" ref="C164" si="4">SUM(C155:C162)</f>
        <v>0</v>
      </c>
    </row>
    <row r="165" spans="1:3" x14ac:dyDescent="0.25">
      <c r="A165" s="59" t="s">
        <v>36</v>
      </c>
      <c r="B165" s="60">
        <f>B163+B164</f>
        <v>91353</v>
      </c>
      <c r="C165" s="54">
        <f t="shared" ref="C165" si="5">C163+C164</f>
        <v>155412.9</v>
      </c>
    </row>
    <row r="166" spans="1:3" x14ac:dyDescent="0.25">
      <c r="A166" s="111" t="s">
        <v>68</v>
      </c>
      <c r="B166" s="111"/>
      <c r="C166" s="111"/>
    </row>
    <row r="167" spans="1:3" hidden="1" x14ac:dyDescent="0.25">
      <c r="A167" s="61" t="s">
        <v>7</v>
      </c>
      <c r="B167" s="70">
        <v>0</v>
      </c>
      <c r="C167" s="71">
        <v>0</v>
      </c>
    </row>
    <row r="168" spans="1:3" hidden="1" x14ac:dyDescent="0.25">
      <c r="A168" s="61" t="s">
        <v>8</v>
      </c>
      <c r="B168" s="70">
        <v>0</v>
      </c>
      <c r="C168" s="71">
        <v>0</v>
      </c>
    </row>
    <row r="169" spans="1:3" hidden="1" x14ac:dyDescent="0.25">
      <c r="A169" s="61" t="s">
        <v>9</v>
      </c>
      <c r="B169" s="70">
        <v>0</v>
      </c>
      <c r="C169" s="71">
        <v>0</v>
      </c>
    </row>
    <row r="170" spans="1:3" hidden="1" x14ac:dyDescent="0.25">
      <c r="A170" s="61" t="s">
        <v>10</v>
      </c>
      <c r="B170" s="70">
        <v>0</v>
      </c>
      <c r="C170" s="71">
        <v>0</v>
      </c>
    </row>
    <row r="171" spans="1:3" hidden="1" x14ac:dyDescent="0.25">
      <c r="A171" s="61" t="s">
        <v>11</v>
      </c>
      <c r="B171" s="70">
        <v>0</v>
      </c>
      <c r="C171" s="71">
        <v>0</v>
      </c>
    </row>
    <row r="172" spans="1:3" hidden="1" x14ac:dyDescent="0.25">
      <c r="A172" s="61" t="s">
        <v>12</v>
      </c>
      <c r="B172" s="70">
        <v>0</v>
      </c>
      <c r="C172" s="71">
        <v>0</v>
      </c>
    </row>
    <row r="173" spans="1:3" hidden="1" x14ac:dyDescent="0.25">
      <c r="A173" s="61" t="s">
        <v>13</v>
      </c>
      <c r="B173" s="70">
        <v>0</v>
      </c>
      <c r="C173" s="71">
        <v>0</v>
      </c>
    </row>
    <row r="174" spans="1:3" hidden="1" x14ac:dyDescent="0.25">
      <c r="A174" s="61" t="s">
        <v>14</v>
      </c>
      <c r="B174" s="70">
        <v>0</v>
      </c>
      <c r="C174" s="71">
        <v>0</v>
      </c>
    </row>
    <row r="175" spans="1:3" x14ac:dyDescent="0.25">
      <c r="A175" s="61" t="s">
        <v>15</v>
      </c>
      <c r="B175" s="68">
        <f>800-2</f>
        <v>798</v>
      </c>
      <c r="C175" s="69">
        <f>12967.2-171.4</f>
        <v>12795.800000000001</v>
      </c>
    </row>
    <row r="176" spans="1:3" hidden="1" x14ac:dyDescent="0.25">
      <c r="A176" s="61" t="s">
        <v>16</v>
      </c>
      <c r="B176" s="68">
        <v>0</v>
      </c>
      <c r="C176" s="69">
        <v>0</v>
      </c>
    </row>
    <row r="177" spans="1:3" hidden="1" x14ac:dyDescent="0.25">
      <c r="A177" s="61" t="s">
        <v>17</v>
      </c>
      <c r="B177" s="68">
        <v>0</v>
      </c>
      <c r="C177" s="69">
        <v>0</v>
      </c>
    </row>
    <row r="178" spans="1:3" hidden="1" x14ac:dyDescent="0.25">
      <c r="A178" s="61" t="s">
        <v>18</v>
      </c>
      <c r="B178" s="68">
        <v>0</v>
      </c>
      <c r="C178" s="69">
        <v>0</v>
      </c>
    </row>
    <row r="179" spans="1:3" hidden="1" x14ac:dyDescent="0.25">
      <c r="A179" s="61" t="s">
        <v>19</v>
      </c>
      <c r="B179" s="68">
        <v>0</v>
      </c>
      <c r="C179" s="69">
        <v>0</v>
      </c>
    </row>
    <row r="180" spans="1:3" hidden="1" x14ac:dyDescent="0.25">
      <c r="A180" s="61" t="s">
        <v>69</v>
      </c>
      <c r="B180" s="68">
        <v>0</v>
      </c>
      <c r="C180" s="69">
        <v>0</v>
      </c>
    </row>
    <row r="181" spans="1:3" hidden="1" x14ac:dyDescent="0.25">
      <c r="A181" s="61" t="s">
        <v>20</v>
      </c>
      <c r="B181" s="68">
        <v>0</v>
      </c>
      <c r="C181" s="69">
        <v>0</v>
      </c>
    </row>
    <row r="182" spans="1:3" hidden="1" x14ac:dyDescent="0.25">
      <c r="A182" s="61" t="s">
        <v>21</v>
      </c>
      <c r="B182" s="68">
        <v>0</v>
      </c>
      <c r="C182" s="69">
        <v>0</v>
      </c>
    </row>
    <row r="183" spans="1:3" hidden="1" x14ac:dyDescent="0.25">
      <c r="A183" s="61" t="s">
        <v>22</v>
      </c>
      <c r="B183" s="68">
        <v>0</v>
      </c>
      <c r="C183" s="69">
        <v>0</v>
      </c>
    </row>
    <row r="184" spans="1:3" hidden="1" x14ac:dyDescent="0.25">
      <c r="A184" s="61" t="s">
        <v>23</v>
      </c>
      <c r="B184" s="68">
        <v>0</v>
      </c>
      <c r="C184" s="69">
        <v>0</v>
      </c>
    </row>
    <row r="185" spans="1:3" hidden="1" x14ac:dyDescent="0.25">
      <c r="A185" s="61" t="s">
        <v>24</v>
      </c>
      <c r="B185" s="68">
        <v>0</v>
      </c>
      <c r="C185" s="69">
        <v>0</v>
      </c>
    </row>
    <row r="186" spans="1:3" hidden="1" x14ac:dyDescent="0.25">
      <c r="A186" s="61" t="s">
        <v>25</v>
      </c>
      <c r="B186" s="68">
        <v>0</v>
      </c>
      <c r="C186" s="69">
        <v>0</v>
      </c>
    </row>
    <row r="187" spans="1:3" hidden="1" x14ac:dyDescent="0.25">
      <c r="A187" s="61" t="s">
        <v>51</v>
      </c>
      <c r="B187" s="68">
        <v>0</v>
      </c>
      <c r="C187" s="69">
        <v>0</v>
      </c>
    </row>
    <row r="188" spans="1:3" ht="30" hidden="1" x14ac:dyDescent="0.25">
      <c r="A188" s="61" t="s">
        <v>70</v>
      </c>
      <c r="B188" s="68">
        <v>0</v>
      </c>
      <c r="C188" s="69">
        <v>0</v>
      </c>
    </row>
    <row r="189" spans="1:3" hidden="1" x14ac:dyDescent="0.25">
      <c r="A189" s="61" t="s">
        <v>26</v>
      </c>
      <c r="B189" s="68">
        <v>0</v>
      </c>
      <c r="C189" s="69">
        <v>0</v>
      </c>
    </row>
    <row r="190" spans="1:3" hidden="1" x14ac:dyDescent="0.25">
      <c r="A190" s="61" t="s">
        <v>27</v>
      </c>
      <c r="B190" s="68">
        <v>0</v>
      </c>
      <c r="C190" s="69">
        <v>0</v>
      </c>
    </row>
    <row r="191" spans="1:3" hidden="1" x14ac:dyDescent="0.25">
      <c r="A191" s="61" t="s">
        <v>28</v>
      </c>
      <c r="B191" s="68">
        <v>0</v>
      </c>
      <c r="C191" s="69">
        <v>0</v>
      </c>
    </row>
    <row r="192" spans="1:3" hidden="1" x14ac:dyDescent="0.25">
      <c r="A192" s="61" t="s">
        <v>29</v>
      </c>
      <c r="B192" s="68">
        <v>0</v>
      </c>
      <c r="C192" s="69">
        <v>0</v>
      </c>
    </row>
    <row r="193" spans="1:3" hidden="1" x14ac:dyDescent="0.25">
      <c r="A193" s="61" t="s">
        <v>30</v>
      </c>
      <c r="B193" s="68">
        <v>0</v>
      </c>
      <c r="C193" s="69">
        <v>0</v>
      </c>
    </row>
    <row r="194" spans="1:3" hidden="1" x14ac:dyDescent="0.25">
      <c r="A194" s="61" t="s">
        <v>31</v>
      </c>
      <c r="B194" s="68">
        <v>0</v>
      </c>
      <c r="C194" s="69">
        <v>0</v>
      </c>
    </row>
    <row r="195" spans="1:3" hidden="1" x14ac:dyDescent="0.25">
      <c r="A195" s="61" t="s">
        <v>32</v>
      </c>
      <c r="B195" s="68">
        <v>0</v>
      </c>
      <c r="C195" s="69">
        <v>0</v>
      </c>
    </row>
    <row r="196" spans="1:3" hidden="1" x14ac:dyDescent="0.25">
      <c r="A196" s="61" t="s">
        <v>33</v>
      </c>
      <c r="B196" s="68">
        <v>0</v>
      </c>
      <c r="C196" s="69">
        <v>0</v>
      </c>
    </row>
    <row r="197" spans="1:3" ht="30" hidden="1" x14ac:dyDescent="0.25">
      <c r="A197" s="61" t="s">
        <v>34</v>
      </c>
      <c r="B197" s="68">
        <v>0</v>
      </c>
      <c r="C197" s="69">
        <v>0</v>
      </c>
    </row>
    <row r="198" spans="1:3" hidden="1" x14ac:dyDescent="0.25">
      <c r="A198" s="61" t="s">
        <v>35</v>
      </c>
      <c r="B198" s="68">
        <v>0</v>
      </c>
      <c r="C198" s="69">
        <v>0</v>
      </c>
    </row>
    <row r="199" spans="1:3" x14ac:dyDescent="0.25">
      <c r="A199" s="59" t="s">
        <v>36</v>
      </c>
      <c r="B199" s="60">
        <f>SUM(B167:B198)</f>
        <v>798</v>
      </c>
      <c r="C199" s="54">
        <f>SUM(C167:C198)</f>
        <v>12795.800000000001</v>
      </c>
    </row>
    <row r="200" spans="1:3" hidden="1" x14ac:dyDescent="0.25">
      <c r="A200" s="55" t="s">
        <v>48</v>
      </c>
      <c r="B200" s="60"/>
      <c r="C200" s="54"/>
    </row>
    <row r="201" spans="1:3" hidden="1" x14ac:dyDescent="0.25">
      <c r="A201" s="72" t="s">
        <v>49</v>
      </c>
      <c r="B201" s="63"/>
      <c r="C201" s="64"/>
    </row>
    <row r="202" spans="1:3" ht="15.75" x14ac:dyDescent="0.25">
      <c r="A202" s="55" t="s">
        <v>50</v>
      </c>
      <c r="B202" s="87"/>
      <c r="C202" s="74">
        <f>C49+C91+C123+C165+C199+C200</f>
        <v>409599.59999999992</v>
      </c>
    </row>
    <row r="203" spans="1:3" ht="15.75" x14ac:dyDescent="0.25">
      <c r="A203" s="85" t="s">
        <v>92</v>
      </c>
      <c r="B203" s="87">
        <v>662</v>
      </c>
      <c r="C203" s="74">
        <v>784.9</v>
      </c>
    </row>
    <row r="204" spans="1:3" ht="15.75" x14ac:dyDescent="0.25">
      <c r="A204" s="85" t="s">
        <v>93</v>
      </c>
      <c r="B204" s="87">
        <v>70652</v>
      </c>
      <c r="C204" s="74">
        <v>72171</v>
      </c>
    </row>
    <row r="205" spans="1:3" hidden="1" x14ac:dyDescent="0.25">
      <c r="A205" s="104" t="s">
        <v>94</v>
      </c>
      <c r="B205" s="105"/>
      <c r="C205" s="106"/>
    </row>
    <row r="206" spans="1:3" hidden="1" x14ac:dyDescent="0.25">
      <c r="A206" s="21" t="s">
        <v>7</v>
      </c>
      <c r="B206" s="9"/>
      <c r="C206" s="24"/>
    </row>
    <row r="207" spans="1:3" hidden="1" x14ac:dyDescent="0.25">
      <c r="A207" s="21" t="s">
        <v>67</v>
      </c>
      <c r="B207" s="9"/>
      <c r="C207" s="25"/>
    </row>
    <row r="208" spans="1:3" hidden="1" x14ac:dyDescent="0.25">
      <c r="A208" s="21" t="s">
        <v>8</v>
      </c>
      <c r="B208" s="9"/>
      <c r="C208" s="25"/>
    </row>
    <row r="209" spans="1:3" hidden="1" x14ac:dyDescent="0.25">
      <c r="A209" s="21" t="s">
        <v>9</v>
      </c>
      <c r="B209" s="9"/>
      <c r="C209" s="25"/>
    </row>
    <row r="210" spans="1:3" hidden="1" x14ac:dyDescent="0.25">
      <c r="A210" s="21" t="s">
        <v>10</v>
      </c>
      <c r="B210" s="9"/>
      <c r="C210" s="25"/>
    </row>
    <row r="211" spans="1:3" hidden="1" x14ac:dyDescent="0.25">
      <c r="A211" s="21" t="s">
        <v>11</v>
      </c>
      <c r="B211" s="9"/>
      <c r="C211" s="25"/>
    </row>
    <row r="212" spans="1:3" hidden="1" x14ac:dyDescent="0.25">
      <c r="A212" s="21" t="s">
        <v>12</v>
      </c>
      <c r="B212" s="9"/>
      <c r="C212" s="25"/>
    </row>
    <row r="213" spans="1:3" hidden="1" x14ac:dyDescent="0.25">
      <c r="A213" s="21" t="s">
        <v>13</v>
      </c>
      <c r="B213" s="9"/>
      <c r="C213" s="25"/>
    </row>
    <row r="214" spans="1:3" hidden="1" x14ac:dyDescent="0.25">
      <c r="A214" s="21" t="s">
        <v>14</v>
      </c>
      <c r="B214" s="9"/>
      <c r="C214" s="25"/>
    </row>
    <row r="215" spans="1:3" hidden="1" x14ac:dyDescent="0.25">
      <c r="A215" s="21" t="s">
        <v>15</v>
      </c>
      <c r="B215" s="9"/>
      <c r="C215" s="25"/>
    </row>
    <row r="216" spans="1:3" hidden="1" x14ac:dyDescent="0.25">
      <c r="A216" s="21" t="s">
        <v>16</v>
      </c>
      <c r="B216" s="9"/>
      <c r="C216" s="25"/>
    </row>
    <row r="217" spans="1:3" hidden="1" x14ac:dyDescent="0.25">
      <c r="A217" s="21" t="s">
        <v>17</v>
      </c>
      <c r="B217" s="9"/>
      <c r="C217" s="25"/>
    </row>
    <row r="218" spans="1:3" hidden="1" x14ac:dyDescent="0.25">
      <c r="A218" s="21" t="s">
        <v>18</v>
      </c>
      <c r="B218" s="9"/>
      <c r="C218" s="25"/>
    </row>
    <row r="219" spans="1:3" hidden="1" x14ac:dyDescent="0.25">
      <c r="A219" s="21" t="s">
        <v>19</v>
      </c>
      <c r="B219" s="9"/>
      <c r="C219" s="25"/>
    </row>
    <row r="220" spans="1:3" hidden="1" x14ac:dyDescent="0.25">
      <c r="A220" s="21" t="s">
        <v>53</v>
      </c>
      <c r="B220" s="9"/>
      <c r="C220" s="25"/>
    </row>
    <row r="221" spans="1:3" hidden="1" x14ac:dyDescent="0.25">
      <c r="A221" s="21" t="s">
        <v>20</v>
      </c>
      <c r="B221" s="9"/>
      <c r="C221" s="25"/>
    </row>
    <row r="222" spans="1:3" hidden="1" x14ac:dyDescent="0.25">
      <c r="A222" s="21" t="s">
        <v>21</v>
      </c>
      <c r="B222" s="9"/>
      <c r="C222" s="25"/>
    </row>
    <row r="223" spans="1:3" hidden="1" x14ac:dyDescent="0.25">
      <c r="A223" s="21" t="s">
        <v>22</v>
      </c>
      <c r="B223" s="9"/>
      <c r="C223" s="25"/>
    </row>
    <row r="224" spans="1:3" hidden="1" x14ac:dyDescent="0.25">
      <c r="A224" s="21" t="s">
        <v>23</v>
      </c>
      <c r="B224" s="9"/>
      <c r="C224" s="25"/>
    </row>
    <row r="225" spans="1:3" hidden="1" x14ac:dyDescent="0.25">
      <c r="A225" s="21" t="s">
        <v>24</v>
      </c>
      <c r="B225" s="9"/>
      <c r="C225" s="25"/>
    </row>
    <row r="226" spans="1:3" hidden="1" x14ac:dyDescent="0.25">
      <c r="A226" s="21" t="s">
        <v>25</v>
      </c>
      <c r="B226" s="9"/>
      <c r="C226" s="25"/>
    </row>
    <row r="227" spans="1:3" hidden="1" x14ac:dyDescent="0.25">
      <c r="A227" s="21" t="s">
        <v>51</v>
      </c>
      <c r="B227" s="9"/>
      <c r="C227" s="25"/>
    </row>
    <row r="228" spans="1:3" hidden="1" x14ac:dyDescent="0.25">
      <c r="A228" s="21" t="s">
        <v>52</v>
      </c>
      <c r="B228" s="9"/>
      <c r="C228" s="25"/>
    </row>
    <row r="229" spans="1:3" hidden="1" x14ac:dyDescent="0.25">
      <c r="A229" s="21" t="s">
        <v>26</v>
      </c>
      <c r="B229" s="9"/>
      <c r="C229" s="25"/>
    </row>
    <row r="230" spans="1:3" hidden="1" x14ac:dyDescent="0.25">
      <c r="A230" s="21" t="s">
        <v>27</v>
      </c>
      <c r="B230" s="9"/>
      <c r="C230" s="25"/>
    </row>
    <row r="231" spans="1:3" hidden="1" x14ac:dyDescent="0.25">
      <c r="A231" s="21" t="s">
        <v>28</v>
      </c>
      <c r="B231" s="9"/>
      <c r="C231" s="25"/>
    </row>
    <row r="232" spans="1:3" hidden="1" x14ac:dyDescent="0.25">
      <c r="A232" s="21" t="s">
        <v>29</v>
      </c>
      <c r="B232" s="9"/>
      <c r="C232" s="25"/>
    </row>
    <row r="233" spans="1:3" hidden="1" x14ac:dyDescent="0.25">
      <c r="A233" s="21" t="s">
        <v>30</v>
      </c>
      <c r="B233" s="9"/>
      <c r="C233" s="25"/>
    </row>
    <row r="234" spans="1:3" ht="30" hidden="1" x14ac:dyDescent="0.25">
      <c r="A234" s="21" t="s">
        <v>54</v>
      </c>
      <c r="B234" s="9"/>
      <c r="C234" s="25"/>
    </row>
    <row r="235" spans="1:3" hidden="1" x14ac:dyDescent="0.25">
      <c r="A235" s="21" t="s">
        <v>31</v>
      </c>
      <c r="B235" s="9"/>
      <c r="C235" s="25"/>
    </row>
    <row r="236" spans="1:3" hidden="1" x14ac:dyDescent="0.25">
      <c r="A236" s="21" t="s">
        <v>32</v>
      </c>
      <c r="B236" s="9"/>
      <c r="C236" s="25"/>
    </row>
    <row r="237" spans="1:3" hidden="1" x14ac:dyDescent="0.25">
      <c r="A237" s="21" t="s">
        <v>33</v>
      </c>
      <c r="B237" s="9"/>
      <c r="C237" s="25"/>
    </row>
    <row r="238" spans="1:3" ht="30" hidden="1" x14ac:dyDescent="0.25">
      <c r="A238" s="21" t="s">
        <v>34</v>
      </c>
      <c r="B238" s="9"/>
      <c r="C238" s="25"/>
    </row>
    <row r="239" spans="1:3" hidden="1" x14ac:dyDescent="0.25">
      <c r="A239" s="21" t="s">
        <v>55</v>
      </c>
      <c r="B239" s="10"/>
      <c r="C239" s="26"/>
    </row>
    <row r="240" spans="1:3" hidden="1" x14ac:dyDescent="0.25">
      <c r="A240" s="21" t="s">
        <v>35</v>
      </c>
      <c r="B240" s="30"/>
      <c r="C240" s="20"/>
    </row>
    <row r="241" spans="1:3" ht="15.75" hidden="1" thickBot="1" x14ac:dyDescent="0.3">
      <c r="A241" s="28" t="s">
        <v>62</v>
      </c>
      <c r="B241" s="33">
        <f>SUM(B206:B240)</f>
        <v>0</v>
      </c>
      <c r="C241" s="34">
        <f>SUM(C206:C240)</f>
        <v>0</v>
      </c>
    </row>
  </sheetData>
  <mergeCells count="15"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8" t="s">
        <v>0</v>
      </c>
      <c r="B1" s="108"/>
      <c r="C1" s="108"/>
    </row>
    <row r="2" spans="1:3" x14ac:dyDescent="0.25">
      <c r="A2" s="108" t="s">
        <v>1</v>
      </c>
      <c r="B2" s="108"/>
      <c r="C2" s="108"/>
    </row>
    <row r="3" spans="1:3" x14ac:dyDescent="0.25">
      <c r="A3" s="108" t="s">
        <v>86</v>
      </c>
      <c r="B3" s="108"/>
      <c r="C3" s="108"/>
    </row>
    <row r="4" spans="1:3" x14ac:dyDescent="0.25">
      <c r="A4" s="107" t="s">
        <v>2</v>
      </c>
      <c r="B4" s="107"/>
      <c r="C4" s="107"/>
    </row>
    <row r="5" spans="1:3" x14ac:dyDescent="0.25">
      <c r="A5" s="109" t="s">
        <v>75</v>
      </c>
      <c r="B5" s="109"/>
      <c r="C5" s="109"/>
    </row>
    <row r="6" spans="1:3" x14ac:dyDescent="0.25">
      <c r="A6" s="107" t="s">
        <v>3</v>
      </c>
      <c r="B6" s="107"/>
      <c r="C6" s="107"/>
    </row>
    <row r="7" spans="1:3" x14ac:dyDescent="0.25">
      <c r="A7" s="107" t="s">
        <v>4</v>
      </c>
      <c r="B7" s="107"/>
      <c r="C7" s="107"/>
    </row>
    <row r="8" spans="1:3" x14ac:dyDescent="0.25">
      <c r="A8" s="107" t="s">
        <v>87</v>
      </c>
      <c r="B8" s="107"/>
      <c r="C8" s="107"/>
    </row>
    <row r="10" spans="1:3" ht="90" x14ac:dyDescent="0.25">
      <c r="A10" s="27" t="s">
        <v>63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x14ac:dyDescent="0.25">
      <c r="A12" s="99" t="s">
        <v>96</v>
      </c>
      <c r="B12" s="99"/>
      <c r="C12" s="99"/>
    </row>
    <row r="13" spans="1:3" hidden="1" x14ac:dyDescent="0.25">
      <c r="A13" s="36" t="s">
        <v>7</v>
      </c>
      <c r="B13" s="4">
        <v>0</v>
      </c>
      <c r="C13" s="37">
        <v>0</v>
      </c>
    </row>
    <row r="14" spans="1:3" hidden="1" x14ac:dyDescent="0.25">
      <c r="A14" s="36" t="s">
        <v>67</v>
      </c>
      <c r="B14" s="4">
        <v>0</v>
      </c>
      <c r="C14" s="37">
        <v>0</v>
      </c>
    </row>
    <row r="15" spans="1:3" hidden="1" x14ac:dyDescent="0.25">
      <c r="A15" s="36" t="s">
        <v>8</v>
      </c>
      <c r="B15" s="4">
        <v>0</v>
      </c>
      <c r="C15" s="37">
        <v>0</v>
      </c>
    </row>
    <row r="16" spans="1:3" hidden="1" x14ac:dyDescent="0.25">
      <c r="A16" s="36" t="s">
        <v>56</v>
      </c>
      <c r="B16" s="4"/>
      <c r="C16" s="37"/>
    </row>
    <row r="17" spans="1:3" hidden="1" x14ac:dyDescent="0.25">
      <c r="A17" s="36" t="s">
        <v>9</v>
      </c>
      <c r="B17" s="4">
        <v>0</v>
      </c>
      <c r="C17" s="37">
        <v>0</v>
      </c>
    </row>
    <row r="18" spans="1:3" hidden="1" x14ac:dyDescent="0.25">
      <c r="A18" s="36" t="s">
        <v>10</v>
      </c>
      <c r="B18" s="4">
        <v>0</v>
      </c>
      <c r="C18" s="37">
        <v>0</v>
      </c>
    </row>
    <row r="19" spans="1:3" hidden="1" x14ac:dyDescent="0.25">
      <c r="A19" s="36" t="s">
        <v>11</v>
      </c>
      <c r="B19" s="4">
        <v>0</v>
      </c>
      <c r="C19" s="37">
        <v>0</v>
      </c>
    </row>
    <row r="20" spans="1:3" hidden="1" x14ac:dyDescent="0.25">
      <c r="A20" s="36" t="s">
        <v>12</v>
      </c>
      <c r="B20" s="4">
        <v>0</v>
      </c>
      <c r="C20" s="37">
        <v>0</v>
      </c>
    </row>
    <row r="21" spans="1:3" hidden="1" x14ac:dyDescent="0.25">
      <c r="A21" s="36" t="s">
        <v>13</v>
      </c>
      <c r="B21" s="4">
        <v>0</v>
      </c>
      <c r="C21" s="37">
        <v>0</v>
      </c>
    </row>
    <row r="22" spans="1:3" hidden="1" x14ac:dyDescent="0.25">
      <c r="A22" s="36" t="s">
        <v>14</v>
      </c>
      <c r="B22" s="4">
        <v>0</v>
      </c>
      <c r="C22" s="37">
        <v>0</v>
      </c>
    </row>
    <row r="23" spans="1:3" hidden="1" x14ac:dyDescent="0.25">
      <c r="A23" s="36" t="s">
        <v>15</v>
      </c>
      <c r="B23" s="4">
        <v>0</v>
      </c>
      <c r="C23" s="37">
        <v>0</v>
      </c>
    </row>
    <row r="24" spans="1:3" hidden="1" x14ac:dyDescent="0.25">
      <c r="A24" s="36" t="s">
        <v>16</v>
      </c>
      <c r="B24" s="4">
        <v>0</v>
      </c>
      <c r="C24" s="37">
        <v>0</v>
      </c>
    </row>
    <row r="25" spans="1:3" hidden="1" x14ac:dyDescent="0.25">
      <c r="A25" s="36" t="s">
        <v>17</v>
      </c>
      <c r="B25" s="4">
        <v>0</v>
      </c>
      <c r="C25" s="37">
        <v>0</v>
      </c>
    </row>
    <row r="26" spans="1:3" hidden="1" x14ac:dyDescent="0.25">
      <c r="A26" s="36" t="s">
        <v>18</v>
      </c>
      <c r="B26" s="4">
        <v>0</v>
      </c>
      <c r="C26" s="37">
        <v>0</v>
      </c>
    </row>
    <row r="27" spans="1:3" hidden="1" x14ac:dyDescent="0.25">
      <c r="A27" s="36" t="s">
        <v>19</v>
      </c>
      <c r="B27" s="4">
        <v>0</v>
      </c>
      <c r="C27" s="37">
        <v>0</v>
      </c>
    </row>
    <row r="28" spans="1:3" hidden="1" x14ac:dyDescent="0.25">
      <c r="A28" s="36" t="s">
        <v>53</v>
      </c>
      <c r="B28" s="4">
        <v>0</v>
      </c>
      <c r="C28" s="37">
        <v>0</v>
      </c>
    </row>
    <row r="29" spans="1:3" hidden="1" x14ac:dyDescent="0.25">
      <c r="A29" s="36" t="s">
        <v>20</v>
      </c>
      <c r="B29" s="4">
        <v>0</v>
      </c>
      <c r="C29" s="37">
        <v>0</v>
      </c>
    </row>
    <row r="30" spans="1:3" hidden="1" x14ac:dyDescent="0.25">
      <c r="A30" s="36" t="s">
        <v>21</v>
      </c>
      <c r="B30" s="4">
        <v>0</v>
      </c>
      <c r="C30" s="37">
        <v>0</v>
      </c>
    </row>
    <row r="31" spans="1:3" hidden="1" x14ac:dyDescent="0.25">
      <c r="A31" s="36" t="s">
        <v>22</v>
      </c>
      <c r="B31" s="4">
        <v>0</v>
      </c>
      <c r="C31" s="37">
        <v>0</v>
      </c>
    </row>
    <row r="32" spans="1:3" hidden="1" x14ac:dyDescent="0.25">
      <c r="A32" s="36" t="s">
        <v>23</v>
      </c>
      <c r="B32" s="4">
        <v>0</v>
      </c>
      <c r="C32" s="37">
        <v>0</v>
      </c>
    </row>
    <row r="33" spans="1:3" hidden="1" x14ac:dyDescent="0.25">
      <c r="A33" s="36" t="s">
        <v>24</v>
      </c>
      <c r="B33" s="4">
        <v>0</v>
      </c>
      <c r="C33" s="37">
        <v>0</v>
      </c>
    </row>
    <row r="34" spans="1:3" hidden="1" x14ac:dyDescent="0.25">
      <c r="A34" s="36" t="s">
        <v>25</v>
      </c>
      <c r="B34" s="4">
        <v>0</v>
      </c>
      <c r="C34" s="37">
        <v>0</v>
      </c>
    </row>
    <row r="35" spans="1:3" hidden="1" x14ac:dyDescent="0.25">
      <c r="A35" s="36" t="s">
        <v>51</v>
      </c>
      <c r="B35" s="4">
        <v>0</v>
      </c>
      <c r="C35" s="37">
        <v>0</v>
      </c>
    </row>
    <row r="36" spans="1:3" hidden="1" x14ac:dyDescent="0.25">
      <c r="A36" s="36" t="s">
        <v>52</v>
      </c>
      <c r="B36" s="4">
        <v>0</v>
      </c>
      <c r="C36" s="37">
        <v>0</v>
      </c>
    </row>
    <row r="37" spans="1:3" hidden="1" x14ac:dyDescent="0.25">
      <c r="A37" s="36" t="s">
        <v>26</v>
      </c>
      <c r="B37" s="4">
        <v>0</v>
      </c>
      <c r="C37" s="37">
        <v>0</v>
      </c>
    </row>
    <row r="38" spans="1:3" hidden="1" x14ac:dyDescent="0.25">
      <c r="A38" s="36" t="s">
        <v>27</v>
      </c>
      <c r="B38" s="4">
        <v>0</v>
      </c>
      <c r="C38" s="37">
        <v>0</v>
      </c>
    </row>
    <row r="39" spans="1:3" hidden="1" x14ac:dyDescent="0.25">
      <c r="A39" s="36" t="s">
        <v>28</v>
      </c>
      <c r="B39" s="4">
        <v>0</v>
      </c>
      <c r="C39" s="37">
        <v>0</v>
      </c>
    </row>
    <row r="40" spans="1:3" hidden="1" x14ac:dyDescent="0.25">
      <c r="A40" s="36" t="s">
        <v>29</v>
      </c>
      <c r="B40" s="4">
        <v>0</v>
      </c>
      <c r="C40" s="37">
        <v>0</v>
      </c>
    </row>
    <row r="41" spans="1:3" hidden="1" x14ac:dyDescent="0.25">
      <c r="A41" s="36" t="s">
        <v>30</v>
      </c>
      <c r="B41" s="4">
        <v>0</v>
      </c>
      <c r="C41" s="37">
        <v>0</v>
      </c>
    </row>
    <row r="42" spans="1:3" ht="30" hidden="1" x14ac:dyDescent="0.25">
      <c r="A42" s="36" t="s">
        <v>54</v>
      </c>
      <c r="B42" s="4">
        <v>0</v>
      </c>
      <c r="C42" s="37">
        <v>0</v>
      </c>
    </row>
    <row r="43" spans="1:3" hidden="1" x14ac:dyDescent="0.25">
      <c r="A43" s="36" t="s">
        <v>31</v>
      </c>
      <c r="B43" s="4">
        <v>0</v>
      </c>
      <c r="C43" s="37">
        <v>0</v>
      </c>
    </row>
    <row r="44" spans="1:3" hidden="1" x14ac:dyDescent="0.25">
      <c r="A44" s="36" t="s">
        <v>32</v>
      </c>
      <c r="B44" s="4">
        <v>0</v>
      </c>
      <c r="C44" s="37">
        <v>0</v>
      </c>
    </row>
    <row r="45" spans="1:3" x14ac:dyDescent="0.25">
      <c r="A45" s="56" t="s">
        <v>33</v>
      </c>
      <c r="B45" s="57">
        <v>2246</v>
      </c>
      <c r="C45" s="58">
        <v>48110.400000000001</v>
      </c>
    </row>
    <row r="46" spans="1:3" ht="30" x14ac:dyDescent="0.25">
      <c r="A46" s="56" t="s">
        <v>34</v>
      </c>
      <c r="B46" s="57">
        <v>1691</v>
      </c>
      <c r="C46" s="58">
        <v>36217.599999999999</v>
      </c>
    </row>
    <row r="47" spans="1:3" hidden="1" x14ac:dyDescent="0.25">
      <c r="A47" s="56" t="s">
        <v>55</v>
      </c>
      <c r="B47" s="57">
        <v>0</v>
      </c>
      <c r="C47" s="58">
        <v>0</v>
      </c>
    </row>
    <row r="48" spans="1:3" hidden="1" x14ac:dyDescent="0.25">
      <c r="A48" s="56" t="s">
        <v>35</v>
      </c>
      <c r="B48" s="57">
        <v>0</v>
      </c>
      <c r="C48" s="58">
        <v>0</v>
      </c>
    </row>
    <row r="49" spans="1:3" x14ac:dyDescent="0.25">
      <c r="A49" s="59" t="s">
        <v>36</v>
      </c>
      <c r="B49" s="60">
        <f>SUM(B13:B48)</f>
        <v>3937</v>
      </c>
      <c r="C49" s="54">
        <f>SUM(C13:C48)</f>
        <v>84328</v>
      </c>
    </row>
    <row r="50" spans="1:3" x14ac:dyDescent="0.25">
      <c r="A50" s="111" t="s">
        <v>66</v>
      </c>
      <c r="B50" s="111"/>
      <c r="C50" s="111"/>
    </row>
    <row r="51" spans="1:3" x14ac:dyDescent="0.25">
      <c r="A51" s="111" t="s">
        <v>95</v>
      </c>
      <c r="B51" s="111"/>
      <c r="C51" s="111"/>
    </row>
    <row r="52" spans="1:3" x14ac:dyDescent="0.25">
      <c r="A52" s="61" t="s">
        <v>27</v>
      </c>
      <c r="B52" s="57">
        <v>4733</v>
      </c>
      <c r="C52" s="58">
        <v>2004.2</v>
      </c>
    </row>
    <row r="53" spans="1:3" hidden="1" x14ac:dyDescent="0.25">
      <c r="A53" s="61" t="s">
        <v>14</v>
      </c>
      <c r="B53" s="57">
        <v>0</v>
      </c>
      <c r="C53" s="58"/>
    </row>
    <row r="54" spans="1:3" hidden="1" x14ac:dyDescent="0.25">
      <c r="A54" s="61" t="s">
        <v>9</v>
      </c>
      <c r="B54" s="57">
        <v>0</v>
      </c>
      <c r="C54" s="58"/>
    </row>
    <row r="55" spans="1:3" hidden="1" x14ac:dyDescent="0.25">
      <c r="A55" s="61" t="s">
        <v>13</v>
      </c>
      <c r="B55" s="57">
        <v>0</v>
      </c>
      <c r="C55" s="58"/>
    </row>
    <row r="56" spans="1:3" hidden="1" x14ac:dyDescent="0.25">
      <c r="A56" s="61" t="s">
        <v>56</v>
      </c>
      <c r="B56" s="57">
        <v>0</v>
      </c>
      <c r="C56" s="58"/>
    </row>
    <row r="57" spans="1:3" hidden="1" x14ac:dyDescent="0.25">
      <c r="A57" s="61" t="s">
        <v>41</v>
      </c>
      <c r="B57" s="57">
        <v>0</v>
      </c>
      <c r="C57" s="58"/>
    </row>
    <row r="58" spans="1:3" hidden="1" x14ac:dyDescent="0.25">
      <c r="A58" s="61" t="s">
        <v>32</v>
      </c>
      <c r="B58" s="57">
        <v>0</v>
      </c>
      <c r="C58" s="58"/>
    </row>
    <row r="59" spans="1:3" hidden="1" x14ac:dyDescent="0.25">
      <c r="A59" s="61" t="s">
        <v>7</v>
      </c>
      <c r="B59" s="57">
        <v>0</v>
      </c>
      <c r="C59" s="58"/>
    </row>
    <row r="60" spans="1:3" hidden="1" x14ac:dyDescent="0.25">
      <c r="A60" s="61" t="s">
        <v>24</v>
      </c>
      <c r="B60" s="57">
        <v>0</v>
      </c>
      <c r="C60" s="58"/>
    </row>
    <row r="61" spans="1:3" hidden="1" x14ac:dyDescent="0.25">
      <c r="A61" s="61" t="s">
        <v>35</v>
      </c>
      <c r="B61" s="57">
        <v>0</v>
      </c>
      <c r="C61" s="58"/>
    </row>
    <row r="62" spans="1:3" hidden="1" x14ac:dyDescent="0.25">
      <c r="A62" s="61" t="s">
        <v>30</v>
      </c>
      <c r="B62" s="57">
        <v>0</v>
      </c>
      <c r="C62" s="58"/>
    </row>
    <row r="63" spans="1:3" hidden="1" x14ac:dyDescent="0.25">
      <c r="A63" s="61" t="s">
        <v>20</v>
      </c>
      <c r="B63" s="57">
        <v>0</v>
      </c>
      <c r="C63" s="58"/>
    </row>
    <row r="64" spans="1:3" hidden="1" x14ac:dyDescent="0.25">
      <c r="A64" s="61" t="s">
        <v>17</v>
      </c>
      <c r="B64" s="57">
        <v>0</v>
      </c>
      <c r="C64" s="58"/>
    </row>
    <row r="65" spans="1:3" hidden="1" x14ac:dyDescent="0.25">
      <c r="A65" s="61" t="s">
        <v>12</v>
      </c>
      <c r="B65" s="57">
        <v>0</v>
      </c>
      <c r="C65" s="58"/>
    </row>
    <row r="66" spans="1:3" hidden="1" x14ac:dyDescent="0.25">
      <c r="A66" s="61" t="s">
        <v>40</v>
      </c>
      <c r="B66" s="57">
        <v>0</v>
      </c>
      <c r="C66" s="58"/>
    </row>
    <row r="67" spans="1:3" hidden="1" x14ac:dyDescent="0.25">
      <c r="A67" s="61" t="s">
        <v>28</v>
      </c>
      <c r="B67" s="57">
        <v>0</v>
      </c>
      <c r="C67" s="58"/>
    </row>
    <row r="68" spans="1:3" hidden="1" x14ac:dyDescent="0.25">
      <c r="A68" s="61" t="s">
        <v>29</v>
      </c>
      <c r="B68" s="57">
        <v>0</v>
      </c>
      <c r="C68" s="58"/>
    </row>
    <row r="69" spans="1:3" hidden="1" x14ac:dyDescent="0.25">
      <c r="A69" s="61" t="s">
        <v>15</v>
      </c>
      <c r="B69" s="57">
        <v>0</v>
      </c>
      <c r="C69" s="58"/>
    </row>
    <row r="70" spans="1:3" hidden="1" x14ac:dyDescent="0.25">
      <c r="A70" s="61" t="s">
        <v>10</v>
      </c>
      <c r="B70" s="57">
        <v>0</v>
      </c>
      <c r="C70" s="58"/>
    </row>
    <row r="71" spans="1:3" hidden="1" x14ac:dyDescent="0.25">
      <c r="A71" s="61" t="s">
        <v>8</v>
      </c>
      <c r="B71" s="57">
        <v>0</v>
      </c>
      <c r="C71" s="58"/>
    </row>
    <row r="72" spans="1:3" hidden="1" x14ac:dyDescent="0.25">
      <c r="A72" s="61" t="s">
        <v>47</v>
      </c>
      <c r="B72" s="57">
        <v>0</v>
      </c>
      <c r="C72" s="58"/>
    </row>
    <row r="73" spans="1:3" hidden="1" x14ac:dyDescent="0.25">
      <c r="A73" s="61" t="s">
        <v>16</v>
      </c>
      <c r="B73" s="57">
        <v>0</v>
      </c>
      <c r="C73" s="58"/>
    </row>
    <row r="74" spans="1:3" hidden="1" x14ac:dyDescent="0.25">
      <c r="A74" s="61" t="s">
        <v>55</v>
      </c>
      <c r="B74" s="57">
        <v>0</v>
      </c>
      <c r="C74" s="58"/>
    </row>
    <row r="75" spans="1:3" hidden="1" x14ac:dyDescent="0.25">
      <c r="A75" s="61" t="s">
        <v>23</v>
      </c>
      <c r="B75" s="57">
        <v>0</v>
      </c>
      <c r="C75" s="58"/>
    </row>
    <row r="76" spans="1:3" hidden="1" x14ac:dyDescent="0.25">
      <c r="A76" s="61" t="s">
        <v>39</v>
      </c>
      <c r="B76" s="57">
        <v>0</v>
      </c>
      <c r="C76" s="58"/>
    </row>
    <row r="77" spans="1:3" hidden="1" x14ac:dyDescent="0.25">
      <c r="A77" s="61" t="s">
        <v>38</v>
      </c>
      <c r="B77" s="57">
        <v>0</v>
      </c>
      <c r="C77" s="58"/>
    </row>
    <row r="78" spans="1:3" hidden="1" x14ac:dyDescent="0.25">
      <c r="A78" s="61" t="s">
        <v>37</v>
      </c>
      <c r="B78" s="57">
        <v>0</v>
      </c>
      <c r="C78" s="58"/>
    </row>
    <row r="79" spans="1:3" hidden="1" x14ac:dyDescent="0.25">
      <c r="A79" s="61" t="s">
        <v>21</v>
      </c>
      <c r="B79" s="57">
        <v>0</v>
      </c>
      <c r="C79" s="58"/>
    </row>
    <row r="80" spans="1:3" hidden="1" x14ac:dyDescent="0.25">
      <c r="A80" s="61" t="s">
        <v>57</v>
      </c>
      <c r="B80" s="57">
        <v>0</v>
      </c>
      <c r="C80" s="58"/>
    </row>
    <row r="81" spans="1:3" hidden="1" x14ac:dyDescent="0.25">
      <c r="A81" s="61" t="s">
        <v>11</v>
      </c>
      <c r="B81" s="57">
        <v>0</v>
      </c>
      <c r="C81" s="58"/>
    </row>
    <row r="82" spans="1:3" hidden="1" x14ac:dyDescent="0.25">
      <c r="A82" s="62" t="s">
        <v>58</v>
      </c>
      <c r="B82" s="57"/>
      <c r="C82" s="58"/>
    </row>
    <row r="83" spans="1:3" hidden="1" x14ac:dyDescent="0.25">
      <c r="A83" s="62" t="s">
        <v>90</v>
      </c>
      <c r="B83" s="57"/>
      <c r="C83" s="58"/>
    </row>
    <row r="84" spans="1:3" hidden="1" x14ac:dyDescent="0.25">
      <c r="A84" s="62" t="s">
        <v>42</v>
      </c>
      <c r="B84" s="57"/>
      <c r="C84" s="58"/>
    </row>
    <row r="85" spans="1:3" hidden="1" x14ac:dyDescent="0.25">
      <c r="A85" s="62" t="s">
        <v>44</v>
      </c>
      <c r="B85" s="57"/>
      <c r="C85" s="58"/>
    </row>
    <row r="86" spans="1:3" hidden="1" x14ac:dyDescent="0.25">
      <c r="A86" s="62" t="s">
        <v>43</v>
      </c>
      <c r="B86" s="57"/>
      <c r="C86" s="58"/>
    </row>
    <row r="87" spans="1:3" hidden="1" x14ac:dyDescent="0.25">
      <c r="A87" s="62" t="s">
        <v>60</v>
      </c>
      <c r="B87" s="57"/>
      <c r="C87" s="58"/>
    </row>
    <row r="88" spans="1:3" s="3" customFormat="1" hidden="1" x14ac:dyDescent="0.25">
      <c r="A88" s="62" t="s">
        <v>61</v>
      </c>
      <c r="B88" s="57"/>
      <c r="C88" s="58"/>
    </row>
    <row r="89" spans="1:3" s="3" customFormat="1" hidden="1" x14ac:dyDescent="0.25">
      <c r="A89" s="59" t="s">
        <v>45</v>
      </c>
      <c r="B89" s="60">
        <f>SUM(B52:B81)</f>
        <v>4733</v>
      </c>
      <c r="C89" s="54">
        <f t="shared" ref="C89" si="0">SUM(C52:C81)</f>
        <v>2004.2</v>
      </c>
    </row>
    <row r="90" spans="1:3" hidden="1" x14ac:dyDescent="0.25">
      <c r="A90" s="65" t="s">
        <v>46</v>
      </c>
      <c r="B90" s="63">
        <f>SUM(B82:B88)</f>
        <v>0</v>
      </c>
      <c r="C90" s="64">
        <f t="shared" ref="C90" si="1">SUM(C82:C88)</f>
        <v>0</v>
      </c>
    </row>
    <row r="91" spans="1:3" x14ac:dyDescent="0.25">
      <c r="A91" s="59" t="s">
        <v>36</v>
      </c>
      <c r="B91" s="60">
        <f>B89+B90</f>
        <v>4733</v>
      </c>
      <c r="C91" s="54">
        <f t="shared" ref="C91" si="2">C89+C90</f>
        <v>2004.2</v>
      </c>
    </row>
    <row r="92" spans="1:3" x14ac:dyDescent="0.25">
      <c r="A92" s="111" t="s">
        <v>64</v>
      </c>
      <c r="B92" s="111"/>
      <c r="C92" s="111"/>
    </row>
    <row r="93" spans="1:3" x14ac:dyDescent="0.25">
      <c r="A93" s="61" t="s">
        <v>27</v>
      </c>
      <c r="B93" s="57">
        <v>143</v>
      </c>
      <c r="C93" s="58">
        <v>66.2</v>
      </c>
    </row>
    <row r="94" spans="1:3" hidden="1" x14ac:dyDescent="0.25">
      <c r="A94" s="61" t="s">
        <v>14</v>
      </c>
      <c r="B94" s="57"/>
      <c r="C94" s="58"/>
    </row>
    <row r="95" spans="1:3" hidden="1" x14ac:dyDescent="0.25">
      <c r="A95" s="61" t="s">
        <v>9</v>
      </c>
      <c r="B95" s="57"/>
      <c r="C95" s="58"/>
    </row>
    <row r="96" spans="1:3" hidden="1" x14ac:dyDescent="0.25">
      <c r="A96" s="61" t="s">
        <v>13</v>
      </c>
      <c r="B96" s="57"/>
      <c r="C96" s="58"/>
    </row>
    <row r="97" spans="1:3" hidden="1" x14ac:dyDescent="0.25">
      <c r="A97" s="61" t="s">
        <v>56</v>
      </c>
      <c r="B97" s="57"/>
      <c r="C97" s="58"/>
    </row>
    <row r="98" spans="1:3" hidden="1" x14ac:dyDescent="0.25">
      <c r="A98" s="61" t="s">
        <v>41</v>
      </c>
      <c r="B98" s="57"/>
      <c r="C98" s="58"/>
    </row>
    <row r="99" spans="1:3" hidden="1" x14ac:dyDescent="0.25">
      <c r="A99" s="61" t="s">
        <v>32</v>
      </c>
      <c r="B99" s="57"/>
      <c r="C99" s="58"/>
    </row>
    <row r="100" spans="1:3" hidden="1" x14ac:dyDescent="0.25">
      <c r="A100" s="61" t="s">
        <v>7</v>
      </c>
      <c r="B100" s="57"/>
      <c r="C100" s="58"/>
    </row>
    <row r="101" spans="1:3" hidden="1" x14ac:dyDescent="0.25">
      <c r="A101" s="61" t="s">
        <v>24</v>
      </c>
      <c r="B101" s="66"/>
      <c r="C101" s="66"/>
    </row>
    <row r="102" spans="1:3" hidden="1" x14ac:dyDescent="0.25">
      <c r="A102" s="61" t="s">
        <v>35</v>
      </c>
      <c r="B102" s="57"/>
      <c r="C102" s="58"/>
    </row>
    <row r="103" spans="1:3" hidden="1" x14ac:dyDescent="0.25">
      <c r="A103" s="61" t="s">
        <v>30</v>
      </c>
      <c r="B103" s="57"/>
      <c r="C103" s="58"/>
    </row>
    <row r="104" spans="1:3" hidden="1" x14ac:dyDescent="0.25">
      <c r="A104" s="61" t="s">
        <v>20</v>
      </c>
      <c r="B104" s="57"/>
      <c r="C104" s="58"/>
    </row>
    <row r="105" spans="1:3" hidden="1" x14ac:dyDescent="0.25">
      <c r="A105" s="61" t="s">
        <v>17</v>
      </c>
      <c r="B105" s="57"/>
      <c r="C105" s="58"/>
    </row>
    <row r="106" spans="1:3" hidden="1" x14ac:dyDescent="0.25">
      <c r="A106" s="61" t="s">
        <v>12</v>
      </c>
      <c r="B106" s="57"/>
      <c r="C106" s="58"/>
    </row>
    <row r="107" spans="1:3" hidden="1" x14ac:dyDescent="0.25">
      <c r="A107" s="61" t="s">
        <v>40</v>
      </c>
      <c r="B107" s="57"/>
      <c r="C107" s="58"/>
    </row>
    <row r="108" spans="1:3" hidden="1" x14ac:dyDescent="0.25">
      <c r="A108" s="61" t="s">
        <v>28</v>
      </c>
      <c r="B108" s="57"/>
      <c r="C108" s="58"/>
    </row>
    <row r="109" spans="1:3" hidden="1" x14ac:dyDescent="0.25">
      <c r="A109" s="61" t="s">
        <v>29</v>
      </c>
      <c r="B109" s="57"/>
      <c r="C109" s="58"/>
    </row>
    <row r="110" spans="1:3" hidden="1" x14ac:dyDescent="0.25">
      <c r="A110" s="61" t="s">
        <v>15</v>
      </c>
      <c r="B110" s="57"/>
      <c r="C110" s="58"/>
    </row>
    <row r="111" spans="1:3" hidden="1" x14ac:dyDescent="0.25">
      <c r="A111" s="61" t="s">
        <v>10</v>
      </c>
      <c r="B111" s="57"/>
      <c r="C111" s="58"/>
    </row>
    <row r="112" spans="1:3" hidden="1" x14ac:dyDescent="0.25">
      <c r="A112" s="61" t="s">
        <v>8</v>
      </c>
      <c r="B112" s="57"/>
      <c r="C112" s="58"/>
    </row>
    <row r="113" spans="1:3" hidden="1" x14ac:dyDescent="0.25">
      <c r="A113" s="61" t="s">
        <v>47</v>
      </c>
      <c r="B113" s="57"/>
      <c r="C113" s="58"/>
    </row>
    <row r="114" spans="1:3" hidden="1" x14ac:dyDescent="0.25">
      <c r="A114" s="61" t="s">
        <v>16</v>
      </c>
      <c r="B114" s="57"/>
      <c r="C114" s="58"/>
    </row>
    <row r="115" spans="1:3" hidden="1" x14ac:dyDescent="0.25">
      <c r="A115" s="61" t="s">
        <v>55</v>
      </c>
      <c r="B115" s="57"/>
      <c r="C115" s="58"/>
    </row>
    <row r="116" spans="1:3" hidden="1" x14ac:dyDescent="0.25">
      <c r="A116" s="61" t="s">
        <v>23</v>
      </c>
      <c r="B116" s="57"/>
      <c r="C116" s="58"/>
    </row>
    <row r="117" spans="1:3" hidden="1" x14ac:dyDescent="0.25">
      <c r="A117" s="61" t="s">
        <v>39</v>
      </c>
      <c r="B117" s="57"/>
      <c r="C117" s="58"/>
    </row>
    <row r="118" spans="1:3" hidden="1" x14ac:dyDescent="0.25">
      <c r="A118" s="61" t="s">
        <v>38</v>
      </c>
      <c r="B118" s="57"/>
      <c r="C118" s="58"/>
    </row>
    <row r="119" spans="1:3" hidden="1" x14ac:dyDescent="0.25">
      <c r="A119" s="61" t="s">
        <v>37</v>
      </c>
      <c r="B119" s="57"/>
      <c r="C119" s="58"/>
    </row>
    <row r="120" spans="1:3" hidden="1" x14ac:dyDescent="0.25">
      <c r="A120" s="61" t="s">
        <v>21</v>
      </c>
      <c r="B120" s="57"/>
      <c r="C120" s="58"/>
    </row>
    <row r="121" spans="1:3" hidden="1" x14ac:dyDescent="0.25">
      <c r="A121" s="61" t="s">
        <v>57</v>
      </c>
      <c r="B121" s="57"/>
      <c r="C121" s="58"/>
    </row>
    <row r="122" spans="1:3" hidden="1" x14ac:dyDescent="0.25">
      <c r="A122" s="61" t="s">
        <v>11</v>
      </c>
      <c r="B122" s="57"/>
      <c r="C122" s="58"/>
    </row>
    <row r="123" spans="1:3" x14ac:dyDescent="0.25">
      <c r="A123" s="59" t="s">
        <v>36</v>
      </c>
      <c r="B123" s="60">
        <f>SUM(B93:B122)</f>
        <v>143</v>
      </c>
      <c r="C123" s="54">
        <f t="shared" ref="C123" si="3">SUM(C93:C122)</f>
        <v>66.2</v>
      </c>
    </row>
    <row r="124" spans="1:3" x14ac:dyDescent="0.25">
      <c r="A124" s="111" t="s">
        <v>65</v>
      </c>
      <c r="B124" s="111"/>
      <c r="C124" s="111"/>
    </row>
    <row r="125" spans="1:3" x14ac:dyDescent="0.25">
      <c r="A125" s="61" t="s">
        <v>27</v>
      </c>
      <c r="B125" s="57">
        <v>31181</v>
      </c>
      <c r="C125" s="58">
        <v>47936.1</v>
      </c>
    </row>
    <row r="126" spans="1:3" hidden="1" x14ac:dyDescent="0.25">
      <c r="A126" s="61" t="s">
        <v>14</v>
      </c>
      <c r="B126" s="57"/>
      <c r="C126" s="58"/>
    </row>
    <row r="127" spans="1:3" hidden="1" x14ac:dyDescent="0.25">
      <c r="A127" s="61" t="s">
        <v>9</v>
      </c>
      <c r="B127" s="57"/>
      <c r="C127" s="58"/>
    </row>
    <row r="128" spans="1:3" hidden="1" x14ac:dyDescent="0.25">
      <c r="A128" s="61" t="s">
        <v>13</v>
      </c>
      <c r="B128" s="57"/>
      <c r="C128" s="58"/>
    </row>
    <row r="129" spans="1:3" hidden="1" x14ac:dyDescent="0.25">
      <c r="A129" s="61" t="s">
        <v>56</v>
      </c>
      <c r="B129" s="57"/>
      <c r="C129" s="58"/>
    </row>
    <row r="130" spans="1:3" hidden="1" x14ac:dyDescent="0.25">
      <c r="A130" s="61" t="s">
        <v>41</v>
      </c>
      <c r="B130" s="57"/>
      <c r="C130" s="58"/>
    </row>
    <row r="131" spans="1:3" hidden="1" x14ac:dyDescent="0.25">
      <c r="A131" s="61" t="s">
        <v>32</v>
      </c>
      <c r="B131" s="57"/>
      <c r="C131" s="58"/>
    </row>
    <row r="132" spans="1:3" hidden="1" x14ac:dyDescent="0.25">
      <c r="A132" s="61" t="s">
        <v>7</v>
      </c>
      <c r="B132" s="57"/>
      <c r="C132" s="58"/>
    </row>
    <row r="133" spans="1:3" hidden="1" x14ac:dyDescent="0.25">
      <c r="A133" s="61" t="s">
        <v>24</v>
      </c>
      <c r="B133" s="57"/>
      <c r="C133" s="58"/>
    </row>
    <row r="134" spans="1:3" hidden="1" x14ac:dyDescent="0.25">
      <c r="A134" s="61" t="s">
        <v>35</v>
      </c>
      <c r="B134" s="57"/>
      <c r="C134" s="58"/>
    </row>
    <row r="135" spans="1:3" hidden="1" x14ac:dyDescent="0.25">
      <c r="A135" s="61" t="s">
        <v>30</v>
      </c>
      <c r="B135" s="57"/>
      <c r="C135" s="58"/>
    </row>
    <row r="136" spans="1:3" hidden="1" x14ac:dyDescent="0.25">
      <c r="A136" s="61" t="s">
        <v>20</v>
      </c>
      <c r="B136" s="57"/>
      <c r="C136" s="58"/>
    </row>
    <row r="137" spans="1:3" hidden="1" x14ac:dyDescent="0.25">
      <c r="A137" s="61" t="s">
        <v>17</v>
      </c>
      <c r="B137" s="57"/>
      <c r="C137" s="58"/>
    </row>
    <row r="138" spans="1:3" hidden="1" x14ac:dyDescent="0.25">
      <c r="A138" s="61" t="s">
        <v>12</v>
      </c>
      <c r="B138" s="57"/>
      <c r="C138" s="58"/>
    </row>
    <row r="139" spans="1:3" hidden="1" x14ac:dyDescent="0.25">
      <c r="A139" s="61" t="s">
        <v>40</v>
      </c>
      <c r="B139" s="57"/>
      <c r="C139" s="58"/>
    </row>
    <row r="140" spans="1:3" hidden="1" x14ac:dyDescent="0.25">
      <c r="A140" s="61" t="s">
        <v>28</v>
      </c>
      <c r="B140" s="57"/>
      <c r="C140" s="58"/>
    </row>
    <row r="141" spans="1:3" hidden="1" x14ac:dyDescent="0.25">
      <c r="A141" s="61" t="s">
        <v>29</v>
      </c>
      <c r="B141" s="57"/>
      <c r="C141" s="58"/>
    </row>
    <row r="142" spans="1:3" hidden="1" x14ac:dyDescent="0.25">
      <c r="A142" s="61" t="s">
        <v>15</v>
      </c>
      <c r="B142" s="57"/>
      <c r="C142" s="58"/>
    </row>
    <row r="143" spans="1:3" hidden="1" x14ac:dyDescent="0.25">
      <c r="A143" s="61" t="s">
        <v>10</v>
      </c>
      <c r="B143" s="57"/>
      <c r="C143" s="58"/>
    </row>
    <row r="144" spans="1:3" hidden="1" x14ac:dyDescent="0.25">
      <c r="A144" s="61" t="s">
        <v>8</v>
      </c>
      <c r="B144" s="57"/>
      <c r="C144" s="58"/>
    </row>
    <row r="145" spans="1:3" hidden="1" x14ac:dyDescent="0.25">
      <c r="A145" s="61" t="s">
        <v>47</v>
      </c>
      <c r="B145" s="57"/>
      <c r="C145" s="58"/>
    </row>
    <row r="146" spans="1:3" hidden="1" x14ac:dyDescent="0.25">
      <c r="A146" s="61" t="s">
        <v>16</v>
      </c>
      <c r="B146" s="57"/>
      <c r="C146" s="58"/>
    </row>
    <row r="147" spans="1:3" hidden="1" x14ac:dyDescent="0.25">
      <c r="A147" s="61" t="s">
        <v>55</v>
      </c>
      <c r="B147" s="57"/>
      <c r="C147" s="58"/>
    </row>
    <row r="148" spans="1:3" hidden="1" x14ac:dyDescent="0.25">
      <c r="A148" s="61" t="s">
        <v>23</v>
      </c>
      <c r="B148" s="57"/>
      <c r="C148" s="58"/>
    </row>
    <row r="149" spans="1:3" hidden="1" x14ac:dyDescent="0.25">
      <c r="A149" s="61" t="s">
        <v>39</v>
      </c>
      <c r="B149" s="57"/>
      <c r="C149" s="58"/>
    </row>
    <row r="150" spans="1:3" hidden="1" x14ac:dyDescent="0.25">
      <c r="A150" s="61" t="s">
        <v>38</v>
      </c>
      <c r="B150" s="57"/>
      <c r="C150" s="58"/>
    </row>
    <row r="151" spans="1:3" hidden="1" x14ac:dyDescent="0.25">
      <c r="A151" s="61" t="s">
        <v>37</v>
      </c>
      <c r="B151" s="57"/>
      <c r="C151" s="58"/>
    </row>
    <row r="152" spans="1:3" hidden="1" x14ac:dyDescent="0.25">
      <c r="A152" s="61" t="s">
        <v>21</v>
      </c>
      <c r="B152" s="57"/>
      <c r="C152" s="58"/>
    </row>
    <row r="153" spans="1:3" hidden="1" x14ac:dyDescent="0.25">
      <c r="A153" s="61" t="s">
        <v>57</v>
      </c>
      <c r="B153" s="57"/>
      <c r="C153" s="58"/>
    </row>
    <row r="154" spans="1:3" hidden="1" x14ac:dyDescent="0.25">
      <c r="A154" s="61" t="s">
        <v>11</v>
      </c>
      <c r="B154" s="57"/>
      <c r="C154" s="58"/>
    </row>
    <row r="155" spans="1:3" hidden="1" x14ac:dyDescent="0.25">
      <c r="A155" s="62" t="s">
        <v>58</v>
      </c>
      <c r="B155" s="57">
        <v>0</v>
      </c>
      <c r="C155" s="58"/>
    </row>
    <row r="156" spans="1:3" hidden="1" x14ac:dyDescent="0.25">
      <c r="A156" s="62" t="s">
        <v>59</v>
      </c>
      <c r="B156" s="57">
        <v>0</v>
      </c>
      <c r="C156" s="58"/>
    </row>
    <row r="157" spans="1:3" hidden="1" x14ac:dyDescent="0.25">
      <c r="A157" s="62" t="s">
        <v>42</v>
      </c>
      <c r="B157" s="57">
        <v>0</v>
      </c>
      <c r="C157" s="58"/>
    </row>
    <row r="158" spans="1:3" x14ac:dyDescent="0.25">
      <c r="A158" s="62" t="s">
        <v>44</v>
      </c>
      <c r="B158" s="57">
        <v>5</v>
      </c>
      <c r="C158" s="58">
        <v>19.399999999999999</v>
      </c>
    </row>
    <row r="159" spans="1:3" hidden="1" x14ac:dyDescent="0.25">
      <c r="A159" s="62" t="s">
        <v>43</v>
      </c>
      <c r="B159" s="57">
        <v>0</v>
      </c>
      <c r="C159" s="58"/>
    </row>
    <row r="160" spans="1:3" hidden="1" x14ac:dyDescent="0.25">
      <c r="A160" s="62" t="s">
        <v>60</v>
      </c>
      <c r="B160" s="57">
        <v>0</v>
      </c>
      <c r="C160" s="58"/>
    </row>
    <row r="161" spans="1:3" hidden="1" x14ac:dyDescent="0.25">
      <c r="A161" s="67" t="s">
        <v>85</v>
      </c>
      <c r="B161" s="57"/>
      <c r="C161" s="58"/>
    </row>
    <row r="162" spans="1:3" hidden="1" x14ac:dyDescent="0.25">
      <c r="A162" s="62" t="s">
        <v>61</v>
      </c>
      <c r="B162" s="57">
        <v>0</v>
      </c>
      <c r="C162" s="58"/>
    </row>
    <row r="163" spans="1:3" x14ac:dyDescent="0.25">
      <c r="A163" s="59" t="s">
        <v>45</v>
      </c>
      <c r="B163" s="60">
        <f>SUM(B125:B154)</f>
        <v>31181</v>
      </c>
      <c r="C163" s="54">
        <f t="shared" ref="C163" si="4">SUM(C125:C154)</f>
        <v>47936.1</v>
      </c>
    </row>
    <row r="164" spans="1:3" ht="19.5" customHeight="1" x14ac:dyDescent="0.25">
      <c r="A164" s="65" t="s">
        <v>46</v>
      </c>
      <c r="B164" s="63">
        <f>SUM(B155:B162)</f>
        <v>5</v>
      </c>
      <c r="C164" s="64">
        <f t="shared" ref="C164" si="5">SUM(C155:C162)</f>
        <v>19.399999999999999</v>
      </c>
    </row>
    <row r="165" spans="1:3" x14ac:dyDescent="0.25">
      <c r="A165" s="59" t="s">
        <v>36</v>
      </c>
      <c r="B165" s="60">
        <f>B163+B164</f>
        <v>31186</v>
      </c>
      <c r="C165" s="54">
        <f t="shared" ref="C165" si="6">C163+C164</f>
        <v>47955.5</v>
      </c>
    </row>
    <row r="166" spans="1:3" x14ac:dyDescent="0.25">
      <c r="A166" s="111" t="s">
        <v>68</v>
      </c>
      <c r="B166" s="111"/>
      <c r="C166" s="111"/>
    </row>
    <row r="167" spans="1:3" hidden="1" x14ac:dyDescent="0.25">
      <c r="A167" s="61" t="s">
        <v>7</v>
      </c>
      <c r="B167" s="70">
        <v>0</v>
      </c>
      <c r="C167" s="71">
        <v>0</v>
      </c>
    </row>
    <row r="168" spans="1:3" hidden="1" x14ac:dyDescent="0.25">
      <c r="A168" s="61" t="s">
        <v>8</v>
      </c>
      <c r="B168" s="70">
        <v>0</v>
      </c>
      <c r="C168" s="71">
        <v>0</v>
      </c>
    </row>
    <row r="169" spans="1:3" hidden="1" x14ac:dyDescent="0.25">
      <c r="A169" s="61" t="s">
        <v>9</v>
      </c>
      <c r="B169" s="70">
        <v>0</v>
      </c>
      <c r="C169" s="71">
        <v>0</v>
      </c>
    </row>
    <row r="170" spans="1:3" hidden="1" x14ac:dyDescent="0.25">
      <c r="A170" s="61" t="s">
        <v>10</v>
      </c>
      <c r="B170" s="70">
        <v>0</v>
      </c>
      <c r="C170" s="71">
        <v>0</v>
      </c>
    </row>
    <row r="171" spans="1:3" hidden="1" x14ac:dyDescent="0.25">
      <c r="A171" s="61" t="s">
        <v>11</v>
      </c>
      <c r="B171" s="70">
        <v>0</v>
      </c>
      <c r="C171" s="71">
        <v>0</v>
      </c>
    </row>
    <row r="172" spans="1:3" hidden="1" x14ac:dyDescent="0.25">
      <c r="A172" s="61" t="s">
        <v>12</v>
      </c>
      <c r="B172" s="70">
        <v>0</v>
      </c>
      <c r="C172" s="71">
        <v>0</v>
      </c>
    </row>
    <row r="173" spans="1:3" hidden="1" x14ac:dyDescent="0.25">
      <c r="A173" s="61" t="s">
        <v>13</v>
      </c>
      <c r="B173" s="70">
        <v>0</v>
      </c>
      <c r="C173" s="71">
        <v>0</v>
      </c>
    </row>
    <row r="174" spans="1:3" hidden="1" x14ac:dyDescent="0.25">
      <c r="A174" s="61" t="s">
        <v>14</v>
      </c>
      <c r="B174" s="70">
        <v>0</v>
      </c>
      <c r="C174" s="71">
        <v>0</v>
      </c>
    </row>
    <row r="175" spans="1:3" hidden="1" x14ac:dyDescent="0.25">
      <c r="A175" s="61" t="s">
        <v>15</v>
      </c>
      <c r="B175" s="70">
        <v>0</v>
      </c>
      <c r="C175" s="71">
        <v>0</v>
      </c>
    </row>
    <row r="176" spans="1:3" hidden="1" x14ac:dyDescent="0.25">
      <c r="A176" s="61" t="s">
        <v>16</v>
      </c>
      <c r="B176" s="70">
        <v>0</v>
      </c>
      <c r="C176" s="71">
        <v>0</v>
      </c>
    </row>
    <row r="177" spans="1:3" hidden="1" x14ac:dyDescent="0.25">
      <c r="A177" s="61" t="s">
        <v>17</v>
      </c>
      <c r="B177" s="70">
        <v>0</v>
      </c>
      <c r="C177" s="71">
        <v>0</v>
      </c>
    </row>
    <row r="178" spans="1:3" hidden="1" x14ac:dyDescent="0.25">
      <c r="A178" s="61" t="s">
        <v>18</v>
      </c>
      <c r="B178" s="70">
        <v>0</v>
      </c>
      <c r="C178" s="71">
        <v>0</v>
      </c>
    </row>
    <row r="179" spans="1:3" hidden="1" x14ac:dyDescent="0.25">
      <c r="A179" s="61" t="s">
        <v>19</v>
      </c>
      <c r="B179" s="70">
        <v>0</v>
      </c>
      <c r="C179" s="71">
        <v>0</v>
      </c>
    </row>
    <row r="180" spans="1:3" hidden="1" x14ac:dyDescent="0.25">
      <c r="A180" s="61" t="s">
        <v>69</v>
      </c>
      <c r="B180" s="70">
        <v>0</v>
      </c>
      <c r="C180" s="71">
        <v>0</v>
      </c>
    </row>
    <row r="181" spans="1:3" hidden="1" x14ac:dyDescent="0.25">
      <c r="A181" s="61" t="s">
        <v>20</v>
      </c>
      <c r="B181" s="70">
        <v>0</v>
      </c>
      <c r="C181" s="71">
        <v>0</v>
      </c>
    </row>
    <row r="182" spans="1:3" hidden="1" x14ac:dyDescent="0.25">
      <c r="A182" s="61" t="s">
        <v>21</v>
      </c>
      <c r="B182" s="70">
        <v>0</v>
      </c>
      <c r="C182" s="71">
        <v>0</v>
      </c>
    </row>
    <row r="183" spans="1:3" hidden="1" x14ac:dyDescent="0.25">
      <c r="A183" s="61" t="s">
        <v>22</v>
      </c>
      <c r="B183" s="70">
        <v>0</v>
      </c>
      <c r="C183" s="71">
        <v>0</v>
      </c>
    </row>
    <row r="184" spans="1:3" hidden="1" x14ac:dyDescent="0.25">
      <c r="A184" s="61" t="s">
        <v>23</v>
      </c>
      <c r="B184" s="70">
        <v>0</v>
      </c>
      <c r="C184" s="71">
        <v>0</v>
      </c>
    </row>
    <row r="185" spans="1:3" hidden="1" x14ac:dyDescent="0.25">
      <c r="A185" s="61" t="s">
        <v>24</v>
      </c>
      <c r="B185" s="70">
        <v>0</v>
      </c>
      <c r="C185" s="71">
        <v>0</v>
      </c>
    </row>
    <row r="186" spans="1:3" hidden="1" x14ac:dyDescent="0.25">
      <c r="A186" s="61" t="s">
        <v>25</v>
      </c>
      <c r="B186" s="70">
        <v>0</v>
      </c>
      <c r="C186" s="71">
        <v>0</v>
      </c>
    </row>
    <row r="187" spans="1:3" hidden="1" x14ac:dyDescent="0.25">
      <c r="A187" s="61" t="s">
        <v>51</v>
      </c>
      <c r="B187" s="70">
        <v>0</v>
      </c>
      <c r="C187" s="71">
        <v>0</v>
      </c>
    </row>
    <row r="188" spans="1:3" ht="30" hidden="1" x14ac:dyDescent="0.25">
      <c r="A188" s="61" t="s">
        <v>70</v>
      </c>
      <c r="B188" s="70">
        <v>0</v>
      </c>
      <c r="C188" s="71">
        <v>0</v>
      </c>
    </row>
    <row r="189" spans="1:3" hidden="1" x14ac:dyDescent="0.25">
      <c r="A189" s="61" t="s">
        <v>26</v>
      </c>
      <c r="B189" s="70">
        <v>0</v>
      </c>
      <c r="C189" s="71">
        <v>0</v>
      </c>
    </row>
    <row r="190" spans="1:3" x14ac:dyDescent="0.25">
      <c r="A190" s="61" t="s">
        <v>27</v>
      </c>
      <c r="B190" s="68">
        <v>187</v>
      </c>
      <c r="C190" s="69">
        <v>2038.1</v>
      </c>
    </row>
    <row r="191" spans="1:3" hidden="1" x14ac:dyDescent="0.25">
      <c r="A191" s="61" t="s">
        <v>28</v>
      </c>
      <c r="B191" s="68">
        <v>0</v>
      </c>
      <c r="C191" s="69">
        <v>0</v>
      </c>
    </row>
    <row r="192" spans="1:3" hidden="1" x14ac:dyDescent="0.25">
      <c r="A192" s="61" t="s">
        <v>29</v>
      </c>
      <c r="B192" s="68">
        <v>0</v>
      </c>
      <c r="C192" s="69">
        <v>0</v>
      </c>
    </row>
    <row r="193" spans="1:3" hidden="1" x14ac:dyDescent="0.25">
      <c r="A193" s="61" t="s">
        <v>30</v>
      </c>
      <c r="B193" s="68">
        <v>0</v>
      </c>
      <c r="C193" s="69">
        <v>0</v>
      </c>
    </row>
    <row r="194" spans="1:3" hidden="1" x14ac:dyDescent="0.25">
      <c r="A194" s="61" t="s">
        <v>31</v>
      </c>
      <c r="B194" s="68">
        <v>0</v>
      </c>
      <c r="C194" s="69">
        <v>0</v>
      </c>
    </row>
    <row r="195" spans="1:3" hidden="1" x14ac:dyDescent="0.25">
      <c r="A195" s="61" t="s">
        <v>32</v>
      </c>
      <c r="B195" s="68">
        <v>0</v>
      </c>
      <c r="C195" s="69">
        <v>0</v>
      </c>
    </row>
    <row r="196" spans="1:3" hidden="1" x14ac:dyDescent="0.25">
      <c r="A196" s="61" t="s">
        <v>33</v>
      </c>
      <c r="B196" s="68">
        <v>0</v>
      </c>
      <c r="C196" s="69">
        <v>0</v>
      </c>
    </row>
    <row r="197" spans="1:3" ht="30" x14ac:dyDescent="0.25">
      <c r="A197" s="61" t="s">
        <v>34</v>
      </c>
      <c r="B197" s="68">
        <v>393</v>
      </c>
      <c r="C197" s="69">
        <v>4283.3999999999996</v>
      </c>
    </row>
    <row r="198" spans="1:3" hidden="1" x14ac:dyDescent="0.25">
      <c r="A198" s="61" t="s">
        <v>35</v>
      </c>
      <c r="B198" s="70">
        <v>0</v>
      </c>
      <c r="C198" s="71">
        <v>0</v>
      </c>
    </row>
    <row r="199" spans="1:3" x14ac:dyDescent="0.25">
      <c r="A199" s="59" t="s">
        <v>36</v>
      </c>
      <c r="B199" s="60">
        <f>SUM(B167:B198)</f>
        <v>580</v>
      </c>
      <c r="C199" s="54">
        <f>SUM(C167:C198)</f>
        <v>6321.5</v>
      </c>
    </row>
    <row r="200" spans="1:3" hidden="1" x14ac:dyDescent="0.25">
      <c r="A200" s="55" t="s">
        <v>48</v>
      </c>
      <c r="B200" s="60"/>
      <c r="C200" s="54"/>
    </row>
    <row r="201" spans="1:3" hidden="1" x14ac:dyDescent="0.25">
      <c r="A201" s="72" t="s">
        <v>49</v>
      </c>
      <c r="B201" s="63"/>
      <c r="C201" s="64"/>
    </row>
    <row r="202" spans="1:3" ht="15.75" x14ac:dyDescent="0.25">
      <c r="A202" s="73" t="s">
        <v>50</v>
      </c>
      <c r="B202" s="73"/>
      <c r="C202" s="74">
        <f>C49+C91+C123+C165+C199+C200</f>
        <v>140675.4</v>
      </c>
    </row>
    <row r="203" spans="1:3" ht="15.75" x14ac:dyDescent="0.25">
      <c r="A203" s="83" t="s">
        <v>92</v>
      </c>
      <c r="B203" s="87"/>
      <c r="C203" s="74"/>
    </row>
    <row r="204" spans="1:3" ht="15.75" x14ac:dyDescent="0.25">
      <c r="A204" s="83" t="s">
        <v>93</v>
      </c>
      <c r="B204" s="87"/>
      <c r="C204" s="74"/>
    </row>
    <row r="205" spans="1:3" hidden="1" x14ac:dyDescent="0.25">
      <c r="A205" s="104" t="s">
        <v>94</v>
      </c>
      <c r="B205" s="105"/>
      <c r="C205" s="106"/>
    </row>
    <row r="206" spans="1:3" hidden="1" x14ac:dyDescent="0.25">
      <c r="A206" s="21" t="s">
        <v>7</v>
      </c>
      <c r="B206" s="9"/>
      <c r="C206" s="24"/>
    </row>
    <row r="207" spans="1:3" hidden="1" x14ac:dyDescent="0.25">
      <c r="A207" s="21" t="s">
        <v>67</v>
      </c>
      <c r="B207" s="9"/>
      <c r="C207" s="25"/>
    </row>
    <row r="208" spans="1:3" hidden="1" x14ac:dyDescent="0.25">
      <c r="A208" s="21" t="s">
        <v>8</v>
      </c>
      <c r="B208" s="9"/>
      <c r="C208" s="25"/>
    </row>
    <row r="209" spans="1:3" hidden="1" x14ac:dyDescent="0.25">
      <c r="A209" s="21" t="s">
        <v>9</v>
      </c>
      <c r="B209" s="9"/>
      <c r="C209" s="25"/>
    </row>
    <row r="210" spans="1:3" hidden="1" x14ac:dyDescent="0.25">
      <c r="A210" s="21" t="s">
        <v>10</v>
      </c>
      <c r="B210" s="9"/>
      <c r="C210" s="25"/>
    </row>
    <row r="211" spans="1:3" hidden="1" x14ac:dyDescent="0.25">
      <c r="A211" s="21" t="s">
        <v>11</v>
      </c>
      <c r="B211" s="9"/>
      <c r="C211" s="25"/>
    </row>
    <row r="212" spans="1:3" hidden="1" x14ac:dyDescent="0.25">
      <c r="A212" s="21" t="s">
        <v>12</v>
      </c>
      <c r="B212" s="9"/>
      <c r="C212" s="25"/>
    </row>
    <row r="213" spans="1:3" hidden="1" x14ac:dyDescent="0.25">
      <c r="A213" s="21" t="s">
        <v>13</v>
      </c>
      <c r="B213" s="9"/>
      <c r="C213" s="25"/>
    </row>
    <row r="214" spans="1:3" hidden="1" x14ac:dyDescent="0.25">
      <c r="A214" s="21" t="s">
        <v>14</v>
      </c>
      <c r="B214" s="9"/>
      <c r="C214" s="25"/>
    </row>
    <row r="215" spans="1:3" hidden="1" x14ac:dyDescent="0.25">
      <c r="A215" s="21" t="s">
        <v>15</v>
      </c>
      <c r="B215" s="9"/>
      <c r="C215" s="25"/>
    </row>
    <row r="216" spans="1:3" hidden="1" x14ac:dyDescent="0.25">
      <c r="A216" s="21" t="s">
        <v>16</v>
      </c>
      <c r="B216" s="9"/>
      <c r="C216" s="25"/>
    </row>
    <row r="217" spans="1:3" hidden="1" x14ac:dyDescent="0.25">
      <c r="A217" s="21" t="s">
        <v>17</v>
      </c>
      <c r="B217" s="9"/>
      <c r="C217" s="25"/>
    </row>
    <row r="218" spans="1:3" hidden="1" x14ac:dyDescent="0.25">
      <c r="A218" s="21" t="s">
        <v>18</v>
      </c>
      <c r="B218" s="9"/>
      <c r="C218" s="25"/>
    </row>
    <row r="219" spans="1:3" hidden="1" x14ac:dyDescent="0.25">
      <c r="A219" s="21" t="s">
        <v>19</v>
      </c>
      <c r="B219" s="9"/>
      <c r="C219" s="25"/>
    </row>
    <row r="220" spans="1:3" hidden="1" x14ac:dyDescent="0.25">
      <c r="A220" s="21" t="s">
        <v>53</v>
      </c>
      <c r="B220" s="9"/>
      <c r="C220" s="25"/>
    </row>
    <row r="221" spans="1:3" hidden="1" x14ac:dyDescent="0.25">
      <c r="A221" s="21" t="s">
        <v>20</v>
      </c>
      <c r="B221" s="9"/>
      <c r="C221" s="25"/>
    </row>
    <row r="222" spans="1:3" hidden="1" x14ac:dyDescent="0.25">
      <c r="A222" s="21" t="s">
        <v>21</v>
      </c>
      <c r="B222" s="9"/>
      <c r="C222" s="25"/>
    </row>
    <row r="223" spans="1:3" hidden="1" x14ac:dyDescent="0.25">
      <c r="A223" s="21" t="s">
        <v>22</v>
      </c>
      <c r="B223" s="9"/>
      <c r="C223" s="25"/>
    </row>
    <row r="224" spans="1:3" hidden="1" x14ac:dyDescent="0.25">
      <c r="A224" s="21" t="s">
        <v>23</v>
      </c>
      <c r="B224" s="9"/>
      <c r="C224" s="25"/>
    </row>
    <row r="225" spans="1:3" hidden="1" x14ac:dyDescent="0.25">
      <c r="A225" s="21" t="s">
        <v>24</v>
      </c>
      <c r="B225" s="9"/>
      <c r="C225" s="25"/>
    </row>
    <row r="226" spans="1:3" hidden="1" x14ac:dyDescent="0.25">
      <c r="A226" s="21" t="s">
        <v>25</v>
      </c>
      <c r="B226" s="9"/>
      <c r="C226" s="25"/>
    </row>
    <row r="227" spans="1:3" hidden="1" x14ac:dyDescent="0.25">
      <c r="A227" s="21" t="s">
        <v>51</v>
      </c>
      <c r="B227" s="9"/>
      <c r="C227" s="25"/>
    </row>
    <row r="228" spans="1:3" hidden="1" x14ac:dyDescent="0.25">
      <c r="A228" s="21" t="s">
        <v>52</v>
      </c>
      <c r="B228" s="9"/>
      <c r="C228" s="25"/>
    </row>
    <row r="229" spans="1:3" hidden="1" x14ac:dyDescent="0.25">
      <c r="A229" s="21" t="s">
        <v>26</v>
      </c>
      <c r="B229" s="9"/>
      <c r="C229" s="25"/>
    </row>
    <row r="230" spans="1:3" hidden="1" x14ac:dyDescent="0.25">
      <c r="A230" s="21" t="s">
        <v>27</v>
      </c>
      <c r="B230" s="9"/>
      <c r="C230" s="25"/>
    </row>
    <row r="231" spans="1:3" hidden="1" x14ac:dyDescent="0.25">
      <c r="A231" s="21" t="s">
        <v>28</v>
      </c>
      <c r="B231" s="9"/>
      <c r="C231" s="25"/>
    </row>
    <row r="232" spans="1:3" hidden="1" x14ac:dyDescent="0.25">
      <c r="A232" s="21" t="s">
        <v>29</v>
      </c>
      <c r="B232" s="9"/>
      <c r="C232" s="25"/>
    </row>
    <row r="233" spans="1:3" hidden="1" x14ac:dyDescent="0.25">
      <c r="A233" s="21" t="s">
        <v>30</v>
      </c>
      <c r="B233" s="9"/>
      <c r="C233" s="25"/>
    </row>
    <row r="234" spans="1:3" ht="30" hidden="1" x14ac:dyDescent="0.25">
      <c r="A234" s="21" t="s">
        <v>54</v>
      </c>
      <c r="B234" s="9"/>
      <c r="C234" s="25"/>
    </row>
    <row r="235" spans="1:3" hidden="1" x14ac:dyDescent="0.25">
      <c r="A235" s="21" t="s">
        <v>31</v>
      </c>
      <c r="B235" s="9"/>
      <c r="C235" s="25"/>
    </row>
    <row r="236" spans="1:3" hidden="1" x14ac:dyDescent="0.25">
      <c r="A236" s="21" t="s">
        <v>32</v>
      </c>
      <c r="B236" s="9"/>
      <c r="C236" s="25"/>
    </row>
    <row r="237" spans="1:3" hidden="1" x14ac:dyDescent="0.25">
      <c r="A237" s="21" t="s">
        <v>33</v>
      </c>
      <c r="B237" s="9"/>
      <c r="C237" s="25"/>
    </row>
    <row r="238" spans="1:3" ht="30" hidden="1" x14ac:dyDescent="0.25">
      <c r="A238" s="21" t="s">
        <v>34</v>
      </c>
      <c r="B238" s="9"/>
      <c r="C238" s="25"/>
    </row>
    <row r="239" spans="1:3" hidden="1" x14ac:dyDescent="0.25">
      <c r="A239" s="21" t="s">
        <v>55</v>
      </c>
      <c r="B239" s="10"/>
      <c r="C239" s="26"/>
    </row>
    <row r="240" spans="1:3" hidden="1" x14ac:dyDescent="0.25">
      <c r="A240" s="21" t="s">
        <v>35</v>
      </c>
      <c r="B240" s="30"/>
      <c r="C240" s="20"/>
    </row>
    <row r="241" spans="1:3" ht="15.75" hidden="1" thickBot="1" x14ac:dyDescent="0.3">
      <c r="A241" s="28" t="s">
        <v>62</v>
      </c>
      <c r="B241" s="33">
        <f>SUM(B206:B240)</f>
        <v>0</v>
      </c>
      <c r="C241" s="34">
        <f>SUM(C206:C240)</f>
        <v>0</v>
      </c>
    </row>
  </sheetData>
  <mergeCells count="15"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topLeftCell="A71" zoomScaleSheetLayoutView="100" workbookViewId="0">
      <selection activeCell="A111"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8" t="s">
        <v>0</v>
      </c>
      <c r="B1" s="108"/>
      <c r="C1" s="108"/>
    </row>
    <row r="2" spans="1:3" x14ac:dyDescent="0.25">
      <c r="A2" s="108" t="s">
        <v>1</v>
      </c>
      <c r="B2" s="108"/>
      <c r="C2" s="108"/>
    </row>
    <row r="3" spans="1:3" x14ac:dyDescent="0.25">
      <c r="A3" s="108" t="s">
        <v>97</v>
      </c>
      <c r="B3" s="108"/>
      <c r="C3" s="108"/>
    </row>
    <row r="4" spans="1:3" x14ac:dyDescent="0.25">
      <c r="A4" s="107" t="s">
        <v>2</v>
      </c>
      <c r="B4" s="107"/>
      <c r="C4" s="107"/>
    </row>
    <row r="5" spans="1:3" x14ac:dyDescent="0.25">
      <c r="A5" s="109" t="s">
        <v>76</v>
      </c>
      <c r="B5" s="109"/>
      <c r="C5" s="109"/>
    </row>
    <row r="6" spans="1:3" x14ac:dyDescent="0.25">
      <c r="A6" s="107" t="s">
        <v>3</v>
      </c>
      <c r="B6" s="107"/>
      <c r="C6" s="107"/>
    </row>
    <row r="7" spans="1:3" x14ac:dyDescent="0.25">
      <c r="A7" s="107" t="s">
        <v>4</v>
      </c>
      <c r="B7" s="107"/>
      <c r="C7" s="107"/>
    </row>
    <row r="8" spans="1:3" x14ac:dyDescent="0.25">
      <c r="A8" s="107" t="s">
        <v>87</v>
      </c>
      <c r="B8" s="107"/>
      <c r="C8" s="107"/>
    </row>
    <row r="10" spans="1:3" ht="90" x14ac:dyDescent="0.25">
      <c r="A10" s="27" t="s">
        <v>63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99" t="s">
        <v>96</v>
      </c>
      <c r="B12" s="99"/>
      <c r="C12" s="99"/>
    </row>
    <row r="13" spans="1:3" hidden="1" x14ac:dyDescent="0.25">
      <c r="A13" s="36" t="s">
        <v>7</v>
      </c>
      <c r="B13" s="4"/>
      <c r="C13" s="37"/>
    </row>
    <row r="14" spans="1:3" hidden="1" x14ac:dyDescent="0.25">
      <c r="A14" s="36" t="s">
        <v>67</v>
      </c>
      <c r="B14" s="4"/>
      <c r="C14" s="37"/>
    </row>
    <row r="15" spans="1:3" hidden="1" x14ac:dyDescent="0.25">
      <c r="A15" s="36" t="s">
        <v>8</v>
      </c>
      <c r="B15" s="4"/>
      <c r="C15" s="37"/>
    </row>
    <row r="16" spans="1:3" hidden="1" x14ac:dyDescent="0.25">
      <c r="A16" s="36" t="s">
        <v>56</v>
      </c>
      <c r="B16" s="4"/>
      <c r="C16" s="37"/>
    </row>
    <row r="17" spans="1:3" hidden="1" x14ac:dyDescent="0.25">
      <c r="A17" s="36" t="s">
        <v>9</v>
      </c>
      <c r="B17" s="4"/>
      <c r="C17" s="37"/>
    </row>
    <row r="18" spans="1:3" hidden="1" x14ac:dyDescent="0.25">
      <c r="A18" s="36" t="s">
        <v>10</v>
      </c>
      <c r="B18" s="4"/>
      <c r="C18" s="37"/>
    </row>
    <row r="19" spans="1:3" hidden="1" x14ac:dyDescent="0.25">
      <c r="A19" s="36" t="s">
        <v>11</v>
      </c>
      <c r="B19" s="4"/>
      <c r="C19" s="37"/>
    </row>
    <row r="20" spans="1:3" hidden="1" x14ac:dyDescent="0.25">
      <c r="A20" s="36" t="s">
        <v>12</v>
      </c>
      <c r="B20" s="4"/>
      <c r="C20" s="37"/>
    </row>
    <row r="21" spans="1:3" hidden="1" x14ac:dyDescent="0.25">
      <c r="A21" s="36" t="s">
        <v>13</v>
      </c>
      <c r="B21" s="4"/>
      <c r="C21" s="37"/>
    </row>
    <row r="22" spans="1:3" hidden="1" x14ac:dyDescent="0.25">
      <c r="A22" s="36" t="s">
        <v>14</v>
      </c>
      <c r="B22" s="4"/>
      <c r="C22" s="37"/>
    </row>
    <row r="23" spans="1:3" hidden="1" x14ac:dyDescent="0.25">
      <c r="A23" s="36" t="s">
        <v>15</v>
      </c>
      <c r="B23" s="4"/>
      <c r="C23" s="37"/>
    </row>
    <row r="24" spans="1:3" hidden="1" x14ac:dyDescent="0.25">
      <c r="A24" s="36" t="s">
        <v>16</v>
      </c>
      <c r="B24" s="4"/>
      <c r="C24" s="37"/>
    </row>
    <row r="25" spans="1:3" hidden="1" x14ac:dyDescent="0.25">
      <c r="A25" s="36" t="s">
        <v>17</v>
      </c>
      <c r="B25" s="4"/>
      <c r="C25" s="37"/>
    </row>
    <row r="26" spans="1:3" hidden="1" x14ac:dyDescent="0.25">
      <c r="A26" s="36" t="s">
        <v>18</v>
      </c>
      <c r="B26" s="4"/>
      <c r="C26" s="37"/>
    </row>
    <row r="27" spans="1:3" hidden="1" x14ac:dyDescent="0.25">
      <c r="A27" s="36" t="s">
        <v>19</v>
      </c>
      <c r="B27" s="4"/>
      <c r="C27" s="37"/>
    </row>
    <row r="28" spans="1:3" hidden="1" x14ac:dyDescent="0.25">
      <c r="A28" s="36" t="s">
        <v>53</v>
      </c>
      <c r="B28" s="4"/>
      <c r="C28" s="37"/>
    </row>
    <row r="29" spans="1:3" hidden="1" x14ac:dyDescent="0.25">
      <c r="A29" s="36" t="s">
        <v>20</v>
      </c>
      <c r="B29" s="4"/>
      <c r="C29" s="37"/>
    </row>
    <row r="30" spans="1:3" hidden="1" x14ac:dyDescent="0.25">
      <c r="A30" s="36" t="s">
        <v>21</v>
      </c>
      <c r="B30" s="4"/>
      <c r="C30" s="37"/>
    </row>
    <row r="31" spans="1:3" hidden="1" x14ac:dyDescent="0.25">
      <c r="A31" s="36" t="s">
        <v>22</v>
      </c>
      <c r="B31" s="4"/>
      <c r="C31" s="37"/>
    </row>
    <row r="32" spans="1:3" hidden="1" x14ac:dyDescent="0.25">
      <c r="A32" s="36" t="s">
        <v>23</v>
      </c>
      <c r="B32" s="4"/>
      <c r="C32" s="37"/>
    </row>
    <row r="33" spans="1:3" hidden="1" x14ac:dyDescent="0.25">
      <c r="A33" s="36" t="s">
        <v>24</v>
      </c>
      <c r="B33" s="4"/>
      <c r="C33" s="37"/>
    </row>
    <row r="34" spans="1:3" hidden="1" x14ac:dyDescent="0.25">
      <c r="A34" s="36" t="s">
        <v>25</v>
      </c>
      <c r="B34" s="4"/>
      <c r="C34" s="37"/>
    </row>
    <row r="35" spans="1:3" hidden="1" x14ac:dyDescent="0.25">
      <c r="A35" s="36" t="s">
        <v>51</v>
      </c>
      <c r="B35" s="4"/>
      <c r="C35" s="37"/>
    </row>
    <row r="36" spans="1:3" hidden="1" x14ac:dyDescent="0.25">
      <c r="A36" s="36" t="s">
        <v>52</v>
      </c>
      <c r="B36" s="4"/>
      <c r="C36" s="37"/>
    </row>
    <row r="37" spans="1:3" hidden="1" x14ac:dyDescent="0.25">
      <c r="A37" s="36" t="s">
        <v>26</v>
      </c>
      <c r="B37" s="4"/>
      <c r="C37" s="37"/>
    </row>
    <row r="38" spans="1:3" hidden="1" x14ac:dyDescent="0.25">
      <c r="A38" s="36" t="s">
        <v>27</v>
      </c>
      <c r="B38" s="4"/>
      <c r="C38" s="37"/>
    </row>
    <row r="39" spans="1:3" hidden="1" x14ac:dyDescent="0.25">
      <c r="A39" s="36" t="s">
        <v>28</v>
      </c>
      <c r="B39" s="4"/>
      <c r="C39" s="37"/>
    </row>
    <row r="40" spans="1:3" hidden="1" x14ac:dyDescent="0.25">
      <c r="A40" s="36" t="s">
        <v>29</v>
      </c>
      <c r="B40" s="4"/>
      <c r="C40" s="37"/>
    </row>
    <row r="41" spans="1:3" hidden="1" x14ac:dyDescent="0.25">
      <c r="A41" s="36" t="s">
        <v>30</v>
      </c>
      <c r="B41" s="4"/>
      <c r="C41" s="37"/>
    </row>
    <row r="42" spans="1:3" ht="30" hidden="1" x14ac:dyDescent="0.25">
      <c r="A42" s="36" t="s">
        <v>54</v>
      </c>
      <c r="B42" s="4"/>
      <c r="C42" s="37"/>
    </row>
    <row r="43" spans="1:3" hidden="1" x14ac:dyDescent="0.25">
      <c r="A43" s="36" t="s">
        <v>31</v>
      </c>
      <c r="B43" s="4"/>
      <c r="C43" s="37"/>
    </row>
    <row r="44" spans="1:3" hidden="1" x14ac:dyDescent="0.25">
      <c r="A44" s="36" t="s">
        <v>32</v>
      </c>
      <c r="B44" s="4"/>
      <c r="C44" s="37"/>
    </row>
    <row r="45" spans="1:3" hidden="1" x14ac:dyDescent="0.25">
      <c r="A45" s="36" t="s">
        <v>33</v>
      </c>
      <c r="B45" s="4"/>
      <c r="C45" s="37"/>
    </row>
    <row r="46" spans="1:3" ht="30" hidden="1" x14ac:dyDescent="0.25">
      <c r="A46" s="36" t="s">
        <v>34</v>
      </c>
      <c r="B46" s="4"/>
      <c r="C46" s="37"/>
    </row>
    <row r="47" spans="1:3" hidden="1" x14ac:dyDescent="0.25">
      <c r="A47" s="36" t="s">
        <v>55</v>
      </c>
      <c r="B47" s="4"/>
      <c r="C47" s="37"/>
    </row>
    <row r="48" spans="1:3" hidden="1" x14ac:dyDescent="0.25">
      <c r="A48" s="36" t="s">
        <v>35</v>
      </c>
      <c r="B48" s="4"/>
      <c r="C48" s="37"/>
    </row>
    <row r="49" spans="1:3" hidden="1" x14ac:dyDescent="0.25">
      <c r="A49" s="38" t="s">
        <v>36</v>
      </c>
      <c r="B49" s="7">
        <f>SUM(B13:B48)</f>
        <v>0</v>
      </c>
      <c r="C49" s="39">
        <f>SUM(C13:C48)</f>
        <v>0</v>
      </c>
    </row>
    <row r="50" spans="1:3" x14ac:dyDescent="0.25">
      <c r="A50" s="99" t="s">
        <v>66</v>
      </c>
      <c r="B50" s="99"/>
      <c r="C50" s="99"/>
    </row>
    <row r="51" spans="1:3" x14ac:dyDescent="0.25">
      <c r="A51" s="99" t="s">
        <v>95</v>
      </c>
      <c r="B51" s="99"/>
      <c r="C51" s="99"/>
    </row>
    <row r="52" spans="1:3" x14ac:dyDescent="0.25">
      <c r="A52" s="61" t="s">
        <v>27</v>
      </c>
      <c r="B52" s="57">
        <v>13158</v>
      </c>
      <c r="C52" s="58">
        <v>1301</v>
      </c>
    </row>
    <row r="53" spans="1:3" hidden="1" x14ac:dyDescent="0.25">
      <c r="A53" s="61" t="s">
        <v>14</v>
      </c>
      <c r="B53" s="57">
        <v>0</v>
      </c>
      <c r="C53" s="58">
        <v>0</v>
      </c>
    </row>
    <row r="54" spans="1:3" hidden="1" x14ac:dyDescent="0.25">
      <c r="A54" s="61" t="s">
        <v>9</v>
      </c>
      <c r="B54" s="57">
        <v>0</v>
      </c>
      <c r="C54" s="58">
        <v>0</v>
      </c>
    </row>
    <row r="55" spans="1:3" hidden="1" x14ac:dyDescent="0.25">
      <c r="A55" s="61" t="s">
        <v>13</v>
      </c>
      <c r="B55" s="57">
        <v>0</v>
      </c>
      <c r="C55" s="58">
        <v>0</v>
      </c>
    </row>
    <row r="56" spans="1:3" hidden="1" x14ac:dyDescent="0.25">
      <c r="A56" s="61" t="s">
        <v>56</v>
      </c>
      <c r="B56" s="57">
        <v>0</v>
      </c>
      <c r="C56" s="58">
        <v>0</v>
      </c>
    </row>
    <row r="57" spans="1:3" hidden="1" x14ac:dyDescent="0.25">
      <c r="A57" s="61" t="s">
        <v>41</v>
      </c>
      <c r="B57" s="57">
        <v>0</v>
      </c>
      <c r="C57" s="58">
        <v>0</v>
      </c>
    </row>
    <row r="58" spans="1:3" hidden="1" x14ac:dyDescent="0.25">
      <c r="A58" s="61" t="s">
        <v>32</v>
      </c>
      <c r="B58" s="57">
        <v>0</v>
      </c>
      <c r="C58" s="58">
        <v>0</v>
      </c>
    </row>
    <row r="59" spans="1:3" x14ac:dyDescent="0.25">
      <c r="A59" s="61" t="s">
        <v>7</v>
      </c>
      <c r="B59" s="57">
        <v>1568</v>
      </c>
      <c r="C59" s="58">
        <v>514</v>
      </c>
    </row>
    <row r="60" spans="1:3" x14ac:dyDescent="0.25">
      <c r="A60" s="61" t="s">
        <v>24</v>
      </c>
      <c r="B60" s="57">
        <v>869</v>
      </c>
      <c r="C60" s="58">
        <v>301</v>
      </c>
    </row>
    <row r="61" spans="1:3" hidden="1" x14ac:dyDescent="0.25">
      <c r="A61" s="61" t="s">
        <v>35</v>
      </c>
      <c r="B61" s="57">
        <v>0</v>
      </c>
      <c r="C61" s="58">
        <v>0</v>
      </c>
    </row>
    <row r="62" spans="1:3" x14ac:dyDescent="0.25">
      <c r="A62" s="61" t="s">
        <v>30</v>
      </c>
      <c r="B62" s="57">
        <f>200+4763</f>
        <v>4963</v>
      </c>
      <c r="C62" s="58">
        <f>137.2+1850</f>
        <v>1987.2</v>
      </c>
    </row>
    <row r="63" spans="1:3" hidden="1" x14ac:dyDescent="0.25">
      <c r="A63" s="61" t="s">
        <v>20</v>
      </c>
      <c r="B63" s="57">
        <v>0</v>
      </c>
      <c r="C63" s="58">
        <v>0</v>
      </c>
    </row>
    <row r="64" spans="1:3" hidden="1" x14ac:dyDescent="0.25">
      <c r="A64" s="61" t="s">
        <v>17</v>
      </c>
      <c r="B64" s="57">
        <v>0</v>
      </c>
      <c r="C64" s="58">
        <v>0</v>
      </c>
    </row>
    <row r="65" spans="1:3" hidden="1" x14ac:dyDescent="0.25">
      <c r="A65" s="61" t="s">
        <v>12</v>
      </c>
      <c r="B65" s="57">
        <v>0</v>
      </c>
      <c r="C65" s="58">
        <v>0</v>
      </c>
    </row>
    <row r="66" spans="1:3" hidden="1" x14ac:dyDescent="0.25">
      <c r="A66" s="61" t="s">
        <v>40</v>
      </c>
      <c r="B66" s="57"/>
      <c r="C66" s="58"/>
    </row>
    <row r="67" spans="1:3" x14ac:dyDescent="0.25">
      <c r="A67" s="61" t="s">
        <v>28</v>
      </c>
      <c r="B67" s="57">
        <v>6811</v>
      </c>
      <c r="C67" s="58">
        <v>1838</v>
      </c>
    </row>
    <row r="68" spans="1:3" x14ac:dyDescent="0.25">
      <c r="A68" s="61" t="s">
        <v>29</v>
      </c>
      <c r="B68" s="57">
        <v>1492</v>
      </c>
      <c r="C68" s="58">
        <v>345</v>
      </c>
    </row>
    <row r="69" spans="1:3" hidden="1" x14ac:dyDescent="0.25">
      <c r="A69" s="61" t="s">
        <v>15</v>
      </c>
      <c r="B69" s="57">
        <v>0</v>
      </c>
      <c r="C69" s="58">
        <v>0</v>
      </c>
    </row>
    <row r="70" spans="1:3" hidden="1" x14ac:dyDescent="0.25">
      <c r="A70" s="61" t="s">
        <v>10</v>
      </c>
      <c r="B70" s="57">
        <v>0</v>
      </c>
      <c r="C70" s="58">
        <v>0</v>
      </c>
    </row>
    <row r="71" spans="1:3" x14ac:dyDescent="0.25">
      <c r="A71" s="61" t="s">
        <v>8</v>
      </c>
      <c r="B71" s="57">
        <v>1011</v>
      </c>
      <c r="C71" s="58">
        <v>329</v>
      </c>
    </row>
    <row r="72" spans="1:3" hidden="1" x14ac:dyDescent="0.25">
      <c r="A72" s="61" t="s">
        <v>47</v>
      </c>
      <c r="B72" s="57">
        <v>0</v>
      </c>
      <c r="C72" s="58">
        <v>0</v>
      </c>
    </row>
    <row r="73" spans="1:3" x14ac:dyDescent="0.25">
      <c r="A73" s="61" t="s">
        <v>16</v>
      </c>
      <c r="B73" s="57">
        <v>58762</v>
      </c>
      <c r="C73" s="58">
        <v>28419.7</v>
      </c>
    </row>
    <row r="74" spans="1:3" hidden="1" x14ac:dyDescent="0.25">
      <c r="A74" s="61" t="s">
        <v>55</v>
      </c>
      <c r="B74" s="57">
        <v>0</v>
      </c>
      <c r="C74" s="58">
        <v>0</v>
      </c>
    </row>
    <row r="75" spans="1:3" hidden="1" x14ac:dyDescent="0.25">
      <c r="A75" s="61" t="s">
        <v>23</v>
      </c>
      <c r="B75" s="57">
        <v>0</v>
      </c>
      <c r="C75" s="58">
        <v>0</v>
      </c>
    </row>
    <row r="76" spans="1:3" x14ac:dyDescent="0.25">
      <c r="A76" s="61" t="s">
        <v>39</v>
      </c>
      <c r="B76" s="57">
        <v>1799</v>
      </c>
      <c r="C76" s="58">
        <v>681</v>
      </c>
    </row>
    <row r="77" spans="1:3" x14ac:dyDescent="0.25">
      <c r="A77" s="61" t="s">
        <v>38</v>
      </c>
      <c r="B77" s="57">
        <v>564</v>
      </c>
      <c r="C77" s="58">
        <v>158</v>
      </c>
    </row>
    <row r="78" spans="1:3" x14ac:dyDescent="0.25">
      <c r="A78" s="61" t="s">
        <v>37</v>
      </c>
      <c r="B78" s="57">
        <v>3767</v>
      </c>
      <c r="C78" s="58">
        <v>1306</v>
      </c>
    </row>
    <row r="79" spans="1:3" hidden="1" x14ac:dyDescent="0.25">
      <c r="A79" s="61" t="s">
        <v>21</v>
      </c>
      <c r="B79" s="57">
        <v>0</v>
      </c>
      <c r="C79" s="58">
        <v>0</v>
      </c>
    </row>
    <row r="80" spans="1:3" x14ac:dyDescent="0.25">
      <c r="A80" s="61" t="s">
        <v>57</v>
      </c>
      <c r="B80" s="57">
        <v>1561</v>
      </c>
      <c r="C80" s="58">
        <v>466</v>
      </c>
    </row>
    <row r="81" spans="1:3" x14ac:dyDescent="0.25">
      <c r="A81" s="61" t="s">
        <v>11</v>
      </c>
      <c r="B81" s="57">
        <v>3492</v>
      </c>
      <c r="C81" s="58">
        <v>1137</v>
      </c>
    </row>
    <row r="82" spans="1:3" hidden="1" x14ac:dyDescent="0.25">
      <c r="A82" s="62" t="s">
        <v>58</v>
      </c>
      <c r="B82" s="57"/>
      <c r="C82" s="58"/>
    </row>
    <row r="83" spans="1:3" hidden="1" x14ac:dyDescent="0.25">
      <c r="A83" s="62" t="s">
        <v>90</v>
      </c>
      <c r="B83" s="57"/>
      <c r="C83" s="58"/>
    </row>
    <row r="84" spans="1:3" hidden="1" x14ac:dyDescent="0.25">
      <c r="A84" s="62" t="s">
        <v>42</v>
      </c>
      <c r="B84" s="57"/>
      <c r="C84" s="58"/>
    </row>
    <row r="85" spans="1:3" hidden="1" x14ac:dyDescent="0.25">
      <c r="A85" s="62" t="s">
        <v>44</v>
      </c>
      <c r="B85" s="57"/>
      <c r="C85" s="58"/>
    </row>
    <row r="86" spans="1:3" hidden="1" x14ac:dyDescent="0.25">
      <c r="A86" s="62" t="s">
        <v>43</v>
      </c>
      <c r="B86" s="57"/>
      <c r="C86" s="58"/>
    </row>
    <row r="87" spans="1:3" hidden="1" x14ac:dyDescent="0.25">
      <c r="A87" s="62" t="s">
        <v>60</v>
      </c>
      <c r="B87" s="57"/>
      <c r="C87" s="58"/>
    </row>
    <row r="88" spans="1:3" s="3" customFormat="1" hidden="1" x14ac:dyDescent="0.25">
      <c r="A88" s="62" t="s">
        <v>61</v>
      </c>
      <c r="B88" s="57"/>
      <c r="C88" s="58"/>
    </row>
    <row r="89" spans="1:3" s="3" customFormat="1" x14ac:dyDescent="0.25">
      <c r="A89" s="59" t="s">
        <v>45</v>
      </c>
      <c r="B89" s="60">
        <f>SUM(B52:B81)</f>
        <v>99817</v>
      </c>
      <c r="C89" s="54">
        <f t="shared" ref="C89" si="0">SUM(C52:C81)</f>
        <v>38782.9</v>
      </c>
    </row>
    <row r="90" spans="1:3" hidden="1" x14ac:dyDescent="0.25">
      <c r="A90" s="65" t="s">
        <v>46</v>
      </c>
      <c r="B90" s="63">
        <f>SUM(B82:B88)</f>
        <v>0</v>
      </c>
      <c r="C90" s="64">
        <f t="shared" ref="C90" si="1">SUM(C82:C88)</f>
        <v>0</v>
      </c>
    </row>
    <row r="91" spans="1:3" x14ac:dyDescent="0.25">
      <c r="A91" s="59" t="s">
        <v>36</v>
      </c>
      <c r="B91" s="60">
        <f>B89+B90</f>
        <v>99817</v>
      </c>
      <c r="C91" s="54">
        <f t="shared" ref="C91" si="2">C89+C90</f>
        <v>38782.9</v>
      </c>
    </row>
    <row r="92" spans="1:3" x14ac:dyDescent="0.25">
      <c r="A92" s="111" t="s">
        <v>64</v>
      </c>
      <c r="B92" s="111"/>
      <c r="C92" s="111"/>
    </row>
    <row r="93" spans="1:3" hidden="1" x14ac:dyDescent="0.25">
      <c r="A93" s="61" t="s">
        <v>27</v>
      </c>
      <c r="B93" s="57">
        <v>0</v>
      </c>
      <c r="C93" s="58">
        <v>0</v>
      </c>
    </row>
    <row r="94" spans="1:3" hidden="1" x14ac:dyDescent="0.25">
      <c r="A94" s="61" t="s">
        <v>14</v>
      </c>
      <c r="B94" s="57">
        <v>0</v>
      </c>
      <c r="C94" s="58">
        <v>0</v>
      </c>
    </row>
    <row r="95" spans="1:3" hidden="1" x14ac:dyDescent="0.25">
      <c r="A95" s="61" t="s">
        <v>9</v>
      </c>
      <c r="B95" s="57">
        <v>0</v>
      </c>
      <c r="C95" s="58">
        <v>0</v>
      </c>
    </row>
    <row r="96" spans="1:3" hidden="1" x14ac:dyDescent="0.25">
      <c r="A96" s="61" t="s">
        <v>13</v>
      </c>
      <c r="B96" s="57">
        <v>0</v>
      </c>
      <c r="C96" s="58">
        <v>0</v>
      </c>
    </row>
    <row r="97" spans="1:3" hidden="1" x14ac:dyDescent="0.25">
      <c r="A97" s="61" t="s">
        <v>56</v>
      </c>
      <c r="B97" s="57">
        <v>0</v>
      </c>
      <c r="C97" s="58">
        <v>0</v>
      </c>
    </row>
    <row r="98" spans="1:3" hidden="1" x14ac:dyDescent="0.25">
      <c r="A98" s="61" t="s">
        <v>41</v>
      </c>
      <c r="B98" s="57">
        <v>0</v>
      </c>
      <c r="C98" s="58">
        <v>0</v>
      </c>
    </row>
    <row r="99" spans="1:3" hidden="1" x14ac:dyDescent="0.25">
      <c r="A99" s="61" t="s">
        <v>32</v>
      </c>
      <c r="B99" s="57">
        <v>0</v>
      </c>
      <c r="C99" s="58">
        <v>0</v>
      </c>
    </row>
    <row r="100" spans="1:3" hidden="1" x14ac:dyDescent="0.25">
      <c r="A100" s="61" t="s">
        <v>7</v>
      </c>
      <c r="B100" s="57">
        <v>0</v>
      </c>
      <c r="C100" s="58">
        <v>0</v>
      </c>
    </row>
    <row r="101" spans="1:3" hidden="1" x14ac:dyDescent="0.25">
      <c r="A101" s="61" t="s">
        <v>24</v>
      </c>
      <c r="B101" s="66">
        <v>0</v>
      </c>
      <c r="C101" s="66">
        <v>0</v>
      </c>
    </row>
    <row r="102" spans="1:3" hidden="1" x14ac:dyDescent="0.25">
      <c r="A102" s="61" t="s">
        <v>35</v>
      </c>
      <c r="B102" s="57">
        <v>0</v>
      </c>
      <c r="C102" s="58">
        <v>0</v>
      </c>
    </row>
    <row r="103" spans="1:3" hidden="1" x14ac:dyDescent="0.25">
      <c r="A103" s="61" t="s">
        <v>30</v>
      </c>
      <c r="B103" s="57">
        <v>0</v>
      </c>
      <c r="C103" s="58">
        <v>0</v>
      </c>
    </row>
    <row r="104" spans="1:3" hidden="1" x14ac:dyDescent="0.25">
      <c r="A104" s="61" t="s">
        <v>20</v>
      </c>
      <c r="B104" s="57">
        <v>0</v>
      </c>
      <c r="C104" s="58">
        <v>0</v>
      </c>
    </row>
    <row r="105" spans="1:3" hidden="1" x14ac:dyDescent="0.25">
      <c r="A105" s="61" t="s">
        <v>17</v>
      </c>
      <c r="B105" s="57">
        <v>0</v>
      </c>
      <c r="C105" s="58">
        <v>0</v>
      </c>
    </row>
    <row r="106" spans="1:3" hidden="1" x14ac:dyDescent="0.25">
      <c r="A106" s="61" t="s">
        <v>12</v>
      </c>
      <c r="B106" s="57">
        <v>0</v>
      </c>
      <c r="C106" s="58">
        <v>0</v>
      </c>
    </row>
    <row r="107" spans="1:3" hidden="1" x14ac:dyDescent="0.25">
      <c r="A107" s="61" t="s">
        <v>40</v>
      </c>
      <c r="B107" s="57">
        <v>0</v>
      </c>
      <c r="C107" s="58">
        <v>0</v>
      </c>
    </row>
    <row r="108" spans="1:3" hidden="1" x14ac:dyDescent="0.25">
      <c r="A108" s="61" t="s">
        <v>28</v>
      </c>
      <c r="B108" s="57">
        <v>0</v>
      </c>
      <c r="C108" s="58">
        <v>0</v>
      </c>
    </row>
    <row r="109" spans="1:3" hidden="1" x14ac:dyDescent="0.25">
      <c r="A109" s="61" t="s">
        <v>29</v>
      </c>
      <c r="B109" s="57">
        <v>0</v>
      </c>
      <c r="C109" s="58">
        <v>0</v>
      </c>
    </row>
    <row r="110" spans="1:3" hidden="1" x14ac:dyDescent="0.25">
      <c r="A110" s="61" t="s">
        <v>15</v>
      </c>
      <c r="B110" s="57">
        <v>0</v>
      </c>
      <c r="C110" s="58">
        <v>0</v>
      </c>
    </row>
    <row r="111" spans="1:3" hidden="1" x14ac:dyDescent="0.25">
      <c r="A111" s="61" t="s">
        <v>10</v>
      </c>
      <c r="B111" s="57">
        <v>0</v>
      </c>
      <c r="C111" s="58">
        <v>0</v>
      </c>
    </row>
    <row r="112" spans="1:3" hidden="1" x14ac:dyDescent="0.25">
      <c r="A112" s="61" t="s">
        <v>8</v>
      </c>
      <c r="B112" s="57">
        <v>0</v>
      </c>
      <c r="C112" s="58">
        <v>0</v>
      </c>
    </row>
    <row r="113" spans="1:3" hidden="1" x14ac:dyDescent="0.25">
      <c r="A113" s="61" t="s">
        <v>47</v>
      </c>
      <c r="B113" s="57">
        <v>0</v>
      </c>
      <c r="C113" s="58">
        <v>0</v>
      </c>
    </row>
    <row r="114" spans="1:3" x14ac:dyDescent="0.25">
      <c r="A114" s="61" t="s">
        <v>16</v>
      </c>
      <c r="B114" s="57">
        <v>17794</v>
      </c>
      <c r="C114" s="58">
        <v>11532.8</v>
      </c>
    </row>
    <row r="115" spans="1:3" hidden="1" x14ac:dyDescent="0.25">
      <c r="A115" s="61" t="s">
        <v>55</v>
      </c>
      <c r="B115" s="57">
        <v>0</v>
      </c>
      <c r="C115" s="58">
        <v>0</v>
      </c>
    </row>
    <row r="116" spans="1:3" hidden="1" x14ac:dyDescent="0.25">
      <c r="A116" s="61" t="s">
        <v>23</v>
      </c>
      <c r="B116" s="57">
        <v>0</v>
      </c>
      <c r="C116" s="58">
        <v>0</v>
      </c>
    </row>
    <row r="117" spans="1:3" hidden="1" x14ac:dyDescent="0.25">
      <c r="A117" s="61" t="s">
        <v>39</v>
      </c>
      <c r="B117" s="57"/>
      <c r="C117" s="58"/>
    </row>
    <row r="118" spans="1:3" hidden="1" x14ac:dyDescent="0.25">
      <c r="A118" s="61" t="s">
        <v>38</v>
      </c>
      <c r="B118" s="57">
        <v>0</v>
      </c>
      <c r="C118" s="58">
        <v>0</v>
      </c>
    </row>
    <row r="119" spans="1:3" hidden="1" x14ac:dyDescent="0.25">
      <c r="A119" s="61" t="s">
        <v>37</v>
      </c>
      <c r="B119" s="57">
        <v>0</v>
      </c>
      <c r="C119" s="58">
        <v>0</v>
      </c>
    </row>
    <row r="120" spans="1:3" hidden="1" x14ac:dyDescent="0.25">
      <c r="A120" s="61" t="s">
        <v>21</v>
      </c>
      <c r="B120" s="57">
        <v>0</v>
      </c>
      <c r="C120" s="58">
        <v>0</v>
      </c>
    </row>
    <row r="121" spans="1:3" hidden="1" x14ac:dyDescent="0.25">
      <c r="A121" s="61" t="s">
        <v>57</v>
      </c>
      <c r="B121" s="57">
        <v>0</v>
      </c>
      <c r="C121" s="58">
        <v>0</v>
      </c>
    </row>
    <row r="122" spans="1:3" hidden="1" x14ac:dyDescent="0.25">
      <c r="A122" s="61" t="s">
        <v>11</v>
      </c>
      <c r="B122" s="57">
        <v>0</v>
      </c>
      <c r="C122" s="58">
        <v>0</v>
      </c>
    </row>
    <row r="123" spans="1:3" x14ac:dyDescent="0.25">
      <c r="A123" s="59" t="s">
        <v>36</v>
      </c>
      <c r="B123" s="60">
        <f>SUM(B93:B122)</f>
        <v>17794</v>
      </c>
      <c r="C123" s="54">
        <f t="shared" ref="C123" si="3">SUM(C93:C122)</f>
        <v>11532.8</v>
      </c>
    </row>
    <row r="124" spans="1:3" x14ac:dyDescent="0.25">
      <c r="A124" s="111" t="s">
        <v>65</v>
      </c>
      <c r="B124" s="111"/>
      <c r="C124" s="111"/>
    </row>
    <row r="125" spans="1:3" x14ac:dyDescent="0.25">
      <c r="A125" s="61" t="s">
        <v>27</v>
      </c>
      <c r="B125" s="57">
        <v>1990</v>
      </c>
      <c r="C125" s="58">
        <v>3200</v>
      </c>
    </row>
    <row r="126" spans="1:3" hidden="1" x14ac:dyDescent="0.25">
      <c r="A126" s="61" t="s">
        <v>14</v>
      </c>
      <c r="B126" s="57">
        <v>0</v>
      </c>
      <c r="C126" s="58">
        <v>0</v>
      </c>
    </row>
    <row r="127" spans="1:3" hidden="1" x14ac:dyDescent="0.25">
      <c r="A127" s="61" t="s">
        <v>9</v>
      </c>
      <c r="B127" s="57">
        <v>0</v>
      </c>
      <c r="C127" s="58">
        <v>0</v>
      </c>
    </row>
    <row r="128" spans="1:3" hidden="1" x14ac:dyDescent="0.25">
      <c r="A128" s="61" t="s">
        <v>13</v>
      </c>
      <c r="B128" s="57">
        <v>0</v>
      </c>
      <c r="C128" s="58">
        <v>0</v>
      </c>
    </row>
    <row r="129" spans="1:3" hidden="1" x14ac:dyDescent="0.25">
      <c r="A129" s="61" t="s">
        <v>56</v>
      </c>
      <c r="B129" s="57">
        <v>0</v>
      </c>
      <c r="C129" s="58">
        <v>0</v>
      </c>
    </row>
    <row r="130" spans="1:3" hidden="1" x14ac:dyDescent="0.25">
      <c r="A130" s="61" t="s">
        <v>41</v>
      </c>
      <c r="B130" s="57">
        <v>0</v>
      </c>
      <c r="C130" s="58">
        <v>0</v>
      </c>
    </row>
    <row r="131" spans="1:3" hidden="1" x14ac:dyDescent="0.25">
      <c r="A131" s="61" t="s">
        <v>32</v>
      </c>
      <c r="B131" s="57">
        <v>0</v>
      </c>
      <c r="C131" s="58">
        <v>0</v>
      </c>
    </row>
    <row r="132" spans="1:3" x14ac:dyDescent="0.25">
      <c r="A132" s="61" t="s">
        <v>7</v>
      </c>
      <c r="B132" s="57">
        <v>2396</v>
      </c>
      <c r="C132" s="58">
        <v>2013</v>
      </c>
    </row>
    <row r="133" spans="1:3" x14ac:dyDescent="0.25">
      <c r="A133" s="61" t="s">
        <v>24</v>
      </c>
      <c r="B133" s="57">
        <v>33</v>
      </c>
      <c r="C133" s="58">
        <v>32</v>
      </c>
    </row>
    <row r="134" spans="1:3" hidden="1" x14ac:dyDescent="0.25">
      <c r="A134" s="61" t="s">
        <v>35</v>
      </c>
      <c r="B134" s="57">
        <v>0</v>
      </c>
      <c r="C134" s="58">
        <v>0</v>
      </c>
    </row>
    <row r="135" spans="1:3" x14ac:dyDescent="0.25">
      <c r="A135" s="61" t="s">
        <v>30</v>
      </c>
      <c r="B135" s="57">
        <f>200+4980</f>
        <v>5180</v>
      </c>
      <c r="C135" s="58">
        <f>204.1+5269</f>
        <v>5473.1</v>
      </c>
    </row>
    <row r="136" spans="1:3" hidden="1" x14ac:dyDescent="0.25">
      <c r="A136" s="61" t="s">
        <v>20</v>
      </c>
      <c r="B136" s="57">
        <v>0</v>
      </c>
      <c r="C136" s="58">
        <v>0</v>
      </c>
    </row>
    <row r="137" spans="1:3" hidden="1" x14ac:dyDescent="0.25">
      <c r="A137" s="61" t="s">
        <v>17</v>
      </c>
      <c r="B137" s="57">
        <v>0</v>
      </c>
      <c r="C137" s="58">
        <v>0</v>
      </c>
    </row>
    <row r="138" spans="1:3" hidden="1" x14ac:dyDescent="0.25">
      <c r="A138" s="61" t="s">
        <v>12</v>
      </c>
      <c r="B138" s="57">
        <v>0</v>
      </c>
      <c r="C138" s="58">
        <v>0</v>
      </c>
    </row>
    <row r="139" spans="1:3" hidden="1" x14ac:dyDescent="0.25">
      <c r="A139" s="61" t="s">
        <v>40</v>
      </c>
      <c r="B139" s="57"/>
      <c r="C139" s="58"/>
    </row>
    <row r="140" spans="1:3" x14ac:dyDescent="0.25">
      <c r="A140" s="61" t="s">
        <v>28</v>
      </c>
      <c r="B140" s="57">
        <v>2129</v>
      </c>
      <c r="C140" s="58">
        <v>2196</v>
      </c>
    </row>
    <row r="141" spans="1:3" x14ac:dyDescent="0.25">
      <c r="A141" s="61" t="s">
        <v>29</v>
      </c>
      <c r="B141" s="57">
        <v>3921</v>
      </c>
      <c r="C141" s="58">
        <v>3211</v>
      </c>
    </row>
    <row r="142" spans="1:3" hidden="1" x14ac:dyDescent="0.25">
      <c r="A142" s="61" t="s">
        <v>15</v>
      </c>
      <c r="B142" s="57">
        <v>0</v>
      </c>
      <c r="C142" s="58">
        <v>0</v>
      </c>
    </row>
    <row r="143" spans="1:3" hidden="1" x14ac:dyDescent="0.25">
      <c r="A143" s="61" t="s">
        <v>10</v>
      </c>
      <c r="B143" s="57">
        <v>0</v>
      </c>
      <c r="C143" s="58">
        <v>0</v>
      </c>
    </row>
    <row r="144" spans="1:3" x14ac:dyDescent="0.25">
      <c r="A144" s="61" t="s">
        <v>8</v>
      </c>
      <c r="B144" s="57">
        <v>169</v>
      </c>
      <c r="C144" s="58">
        <v>142</v>
      </c>
    </row>
    <row r="145" spans="1:3" hidden="1" x14ac:dyDescent="0.25">
      <c r="A145" s="61" t="s">
        <v>47</v>
      </c>
      <c r="B145" s="57">
        <v>0</v>
      </c>
      <c r="C145" s="58">
        <v>0</v>
      </c>
    </row>
    <row r="146" spans="1:3" x14ac:dyDescent="0.25">
      <c r="A146" s="61" t="s">
        <v>16</v>
      </c>
      <c r="B146" s="57">
        <v>16444</v>
      </c>
      <c r="C146" s="58">
        <v>14378.5</v>
      </c>
    </row>
    <row r="147" spans="1:3" hidden="1" x14ac:dyDescent="0.25">
      <c r="A147" s="61" t="s">
        <v>55</v>
      </c>
      <c r="B147" s="57">
        <v>0</v>
      </c>
      <c r="C147" s="58">
        <v>0</v>
      </c>
    </row>
    <row r="148" spans="1:3" hidden="1" x14ac:dyDescent="0.25">
      <c r="A148" s="61" t="s">
        <v>23</v>
      </c>
      <c r="B148" s="57">
        <v>0</v>
      </c>
      <c r="C148" s="58">
        <v>0</v>
      </c>
    </row>
    <row r="149" spans="1:3" x14ac:dyDescent="0.25">
      <c r="A149" s="61" t="s">
        <v>39</v>
      </c>
      <c r="B149" s="57">
        <v>1964</v>
      </c>
      <c r="C149" s="58">
        <v>1914</v>
      </c>
    </row>
    <row r="150" spans="1:3" x14ac:dyDescent="0.25">
      <c r="A150" s="61" t="s">
        <v>38</v>
      </c>
      <c r="B150" s="57">
        <v>382</v>
      </c>
      <c r="C150" s="58">
        <v>261</v>
      </c>
    </row>
    <row r="151" spans="1:3" x14ac:dyDescent="0.25">
      <c r="A151" s="61" t="s">
        <v>37</v>
      </c>
      <c r="B151" s="57">
        <v>2650</v>
      </c>
      <c r="C151" s="58">
        <v>2584</v>
      </c>
    </row>
    <row r="152" spans="1:3" hidden="1" x14ac:dyDescent="0.25">
      <c r="A152" s="61" t="s">
        <v>21</v>
      </c>
      <c r="B152" s="57">
        <v>0</v>
      </c>
      <c r="C152" s="58">
        <v>0</v>
      </c>
    </row>
    <row r="153" spans="1:3" x14ac:dyDescent="0.25">
      <c r="A153" s="61" t="s">
        <v>57</v>
      </c>
      <c r="B153" s="57">
        <v>5493</v>
      </c>
      <c r="C153" s="58">
        <v>7821</v>
      </c>
    </row>
    <row r="154" spans="1:3" x14ac:dyDescent="0.25">
      <c r="A154" s="61" t="s">
        <v>11</v>
      </c>
      <c r="B154" s="57">
        <v>3417</v>
      </c>
      <c r="C154" s="58">
        <v>2870</v>
      </c>
    </row>
    <row r="155" spans="1:3" hidden="1" x14ac:dyDescent="0.25">
      <c r="A155" s="62" t="s">
        <v>58</v>
      </c>
      <c r="B155" s="57">
        <v>0</v>
      </c>
      <c r="C155" s="58"/>
    </row>
    <row r="156" spans="1:3" hidden="1" x14ac:dyDescent="0.25">
      <c r="A156" s="62" t="s">
        <v>59</v>
      </c>
      <c r="B156" s="57">
        <v>0</v>
      </c>
      <c r="C156" s="58"/>
    </row>
    <row r="157" spans="1:3" hidden="1" x14ac:dyDescent="0.25">
      <c r="A157" s="62" t="s">
        <v>42</v>
      </c>
      <c r="B157" s="57">
        <v>0</v>
      </c>
      <c r="C157" s="58"/>
    </row>
    <row r="158" spans="1:3" x14ac:dyDescent="0.25">
      <c r="A158" s="62" t="s">
        <v>44</v>
      </c>
      <c r="B158" s="63">
        <v>3</v>
      </c>
      <c r="C158" s="64">
        <v>11.1</v>
      </c>
    </row>
    <row r="159" spans="1:3" hidden="1" x14ac:dyDescent="0.25">
      <c r="A159" s="62" t="s">
        <v>43</v>
      </c>
      <c r="B159" s="57">
        <v>0</v>
      </c>
      <c r="C159" s="58"/>
    </row>
    <row r="160" spans="1:3" hidden="1" x14ac:dyDescent="0.25">
      <c r="A160" s="62" t="s">
        <v>60</v>
      </c>
      <c r="B160" s="57">
        <v>0</v>
      </c>
      <c r="C160" s="58"/>
    </row>
    <row r="161" spans="1:3" hidden="1" x14ac:dyDescent="0.25">
      <c r="A161" s="67" t="s">
        <v>85</v>
      </c>
      <c r="B161" s="57"/>
      <c r="C161" s="58"/>
    </row>
    <row r="162" spans="1:3" hidden="1" x14ac:dyDescent="0.25">
      <c r="A162" s="62" t="s">
        <v>61</v>
      </c>
      <c r="B162" s="57">
        <v>0</v>
      </c>
      <c r="C162" s="58"/>
    </row>
    <row r="163" spans="1:3" x14ac:dyDescent="0.25">
      <c r="A163" s="59" t="s">
        <v>45</v>
      </c>
      <c r="B163" s="60">
        <f>SUM(B125:B154)</f>
        <v>46168</v>
      </c>
      <c r="C163" s="54">
        <f t="shared" ref="C163" si="4">SUM(C125:C154)</f>
        <v>46095.6</v>
      </c>
    </row>
    <row r="164" spans="1:3" ht="19.5" customHeight="1" x14ac:dyDescent="0.25">
      <c r="A164" s="65" t="s">
        <v>46</v>
      </c>
      <c r="B164" s="63">
        <f>SUM(B155:B162)</f>
        <v>3</v>
      </c>
      <c r="C164" s="64">
        <f t="shared" ref="C164" si="5">SUM(C155:C162)</f>
        <v>11.1</v>
      </c>
    </row>
    <row r="165" spans="1:3" x14ac:dyDescent="0.25">
      <c r="A165" s="59" t="s">
        <v>36</v>
      </c>
      <c r="B165" s="60">
        <f>B163+B164</f>
        <v>46171</v>
      </c>
      <c r="C165" s="54">
        <f t="shared" ref="C165" si="6">C163+C164</f>
        <v>46106.7</v>
      </c>
    </row>
    <row r="166" spans="1:3" x14ac:dyDescent="0.25">
      <c r="A166" s="111" t="s">
        <v>68</v>
      </c>
      <c r="B166" s="111"/>
      <c r="C166" s="111"/>
    </row>
    <row r="167" spans="1:3" hidden="1" x14ac:dyDescent="0.25">
      <c r="A167" s="61" t="s">
        <v>7</v>
      </c>
      <c r="B167" s="70">
        <v>0</v>
      </c>
      <c r="C167" s="71">
        <v>0</v>
      </c>
    </row>
    <row r="168" spans="1:3" hidden="1" x14ac:dyDescent="0.25">
      <c r="A168" s="61" t="s">
        <v>8</v>
      </c>
      <c r="B168" s="70">
        <v>0</v>
      </c>
      <c r="C168" s="71">
        <v>0</v>
      </c>
    </row>
    <row r="169" spans="1:3" hidden="1" x14ac:dyDescent="0.25">
      <c r="A169" s="61" t="s">
        <v>9</v>
      </c>
      <c r="B169" s="70">
        <v>0</v>
      </c>
      <c r="C169" s="71">
        <v>0</v>
      </c>
    </row>
    <row r="170" spans="1:3" hidden="1" x14ac:dyDescent="0.25">
      <c r="A170" s="61" t="s">
        <v>10</v>
      </c>
      <c r="B170" s="70">
        <v>0</v>
      </c>
      <c r="C170" s="71">
        <v>0</v>
      </c>
    </row>
    <row r="171" spans="1:3" hidden="1" x14ac:dyDescent="0.25">
      <c r="A171" s="61" t="s">
        <v>11</v>
      </c>
      <c r="B171" s="70">
        <v>0</v>
      </c>
      <c r="C171" s="71">
        <v>0</v>
      </c>
    </row>
    <row r="172" spans="1:3" hidden="1" x14ac:dyDescent="0.25">
      <c r="A172" s="61" t="s">
        <v>12</v>
      </c>
      <c r="B172" s="70">
        <v>0</v>
      </c>
      <c r="C172" s="71">
        <v>0</v>
      </c>
    </row>
    <row r="173" spans="1:3" hidden="1" x14ac:dyDescent="0.25">
      <c r="A173" s="61" t="s">
        <v>13</v>
      </c>
      <c r="B173" s="70">
        <v>0</v>
      </c>
      <c r="C173" s="71">
        <v>0</v>
      </c>
    </row>
    <row r="174" spans="1:3" hidden="1" x14ac:dyDescent="0.25">
      <c r="A174" s="61" t="s">
        <v>14</v>
      </c>
      <c r="B174" s="70">
        <v>0</v>
      </c>
      <c r="C174" s="71">
        <v>0</v>
      </c>
    </row>
    <row r="175" spans="1:3" hidden="1" x14ac:dyDescent="0.25">
      <c r="A175" s="61" t="s">
        <v>15</v>
      </c>
      <c r="B175" s="70">
        <v>0</v>
      </c>
      <c r="C175" s="71">
        <v>0</v>
      </c>
    </row>
    <row r="176" spans="1:3" x14ac:dyDescent="0.25">
      <c r="A176" s="61" t="s">
        <v>16</v>
      </c>
      <c r="B176" s="68">
        <v>1484</v>
      </c>
      <c r="C176" s="69">
        <v>15131.1</v>
      </c>
    </row>
    <row r="177" spans="1:3" hidden="1" x14ac:dyDescent="0.25">
      <c r="A177" s="61" t="s">
        <v>17</v>
      </c>
      <c r="B177" s="68">
        <v>0</v>
      </c>
      <c r="C177" s="69">
        <v>0</v>
      </c>
    </row>
    <row r="178" spans="1:3" hidden="1" x14ac:dyDescent="0.25">
      <c r="A178" s="61" t="s">
        <v>18</v>
      </c>
      <c r="B178" s="68">
        <v>0</v>
      </c>
      <c r="C178" s="69">
        <v>0</v>
      </c>
    </row>
    <row r="179" spans="1:3" hidden="1" x14ac:dyDescent="0.25">
      <c r="A179" s="61" t="s">
        <v>19</v>
      </c>
      <c r="B179" s="68">
        <v>0</v>
      </c>
      <c r="C179" s="69">
        <v>0</v>
      </c>
    </row>
    <row r="180" spans="1:3" hidden="1" x14ac:dyDescent="0.25">
      <c r="A180" s="61" t="s">
        <v>69</v>
      </c>
      <c r="B180" s="68">
        <v>0</v>
      </c>
      <c r="C180" s="69">
        <v>0</v>
      </c>
    </row>
    <row r="181" spans="1:3" hidden="1" x14ac:dyDescent="0.25">
      <c r="A181" s="61" t="s">
        <v>20</v>
      </c>
      <c r="B181" s="68">
        <v>0</v>
      </c>
      <c r="C181" s="69">
        <v>0</v>
      </c>
    </row>
    <row r="182" spans="1:3" hidden="1" x14ac:dyDescent="0.25">
      <c r="A182" s="61" t="s">
        <v>21</v>
      </c>
      <c r="B182" s="68">
        <v>0</v>
      </c>
      <c r="C182" s="69">
        <v>0</v>
      </c>
    </row>
    <row r="183" spans="1:3" hidden="1" x14ac:dyDescent="0.25">
      <c r="A183" s="61" t="s">
        <v>22</v>
      </c>
      <c r="B183" s="68">
        <v>0</v>
      </c>
      <c r="C183" s="69">
        <v>0</v>
      </c>
    </row>
    <row r="184" spans="1:3" hidden="1" x14ac:dyDescent="0.25">
      <c r="A184" s="61" t="s">
        <v>23</v>
      </c>
      <c r="B184" s="68">
        <v>0</v>
      </c>
      <c r="C184" s="69">
        <v>0</v>
      </c>
    </row>
    <row r="185" spans="1:3" hidden="1" x14ac:dyDescent="0.25">
      <c r="A185" s="61" t="s">
        <v>24</v>
      </c>
      <c r="B185" s="68">
        <v>0</v>
      </c>
      <c r="C185" s="69">
        <v>0</v>
      </c>
    </row>
    <row r="186" spans="1:3" hidden="1" x14ac:dyDescent="0.25">
      <c r="A186" s="61" t="s">
        <v>25</v>
      </c>
      <c r="B186" s="68">
        <v>0</v>
      </c>
      <c r="C186" s="69">
        <v>0</v>
      </c>
    </row>
    <row r="187" spans="1:3" hidden="1" x14ac:dyDescent="0.25">
      <c r="A187" s="61" t="s">
        <v>51</v>
      </c>
      <c r="B187" s="68">
        <v>0</v>
      </c>
      <c r="C187" s="69">
        <v>0</v>
      </c>
    </row>
    <row r="188" spans="1:3" ht="30" hidden="1" x14ac:dyDescent="0.25">
      <c r="A188" s="61" t="s">
        <v>70</v>
      </c>
      <c r="B188" s="68">
        <v>0</v>
      </c>
      <c r="C188" s="69">
        <v>0</v>
      </c>
    </row>
    <row r="189" spans="1:3" hidden="1" x14ac:dyDescent="0.25">
      <c r="A189" s="61" t="s">
        <v>26</v>
      </c>
      <c r="B189" s="68">
        <v>0</v>
      </c>
      <c r="C189" s="69">
        <v>0</v>
      </c>
    </row>
    <row r="190" spans="1:3" hidden="1" x14ac:dyDescent="0.25">
      <c r="A190" s="61" t="s">
        <v>27</v>
      </c>
      <c r="B190" s="68">
        <v>0</v>
      </c>
      <c r="C190" s="69">
        <v>0</v>
      </c>
    </row>
    <row r="191" spans="1:3" hidden="1" x14ac:dyDescent="0.25">
      <c r="A191" s="61" t="s">
        <v>28</v>
      </c>
      <c r="B191" s="68">
        <v>0</v>
      </c>
      <c r="C191" s="69">
        <v>0</v>
      </c>
    </row>
    <row r="192" spans="1:3" hidden="1" x14ac:dyDescent="0.25">
      <c r="A192" s="61" t="s">
        <v>29</v>
      </c>
      <c r="B192" s="68">
        <v>0</v>
      </c>
      <c r="C192" s="69">
        <v>0</v>
      </c>
    </row>
    <row r="193" spans="1:3" x14ac:dyDescent="0.25">
      <c r="A193" s="61" t="s">
        <v>30</v>
      </c>
      <c r="B193" s="68">
        <v>732</v>
      </c>
      <c r="C193" s="69">
        <v>7466.8</v>
      </c>
    </row>
    <row r="194" spans="1:3" hidden="1" x14ac:dyDescent="0.25">
      <c r="A194" s="61" t="s">
        <v>31</v>
      </c>
      <c r="B194" s="68">
        <v>0</v>
      </c>
      <c r="C194" s="69">
        <v>0</v>
      </c>
    </row>
    <row r="195" spans="1:3" hidden="1" x14ac:dyDescent="0.25">
      <c r="A195" s="61" t="s">
        <v>32</v>
      </c>
      <c r="B195" s="68">
        <v>0</v>
      </c>
      <c r="C195" s="69">
        <v>0</v>
      </c>
    </row>
    <row r="196" spans="1:3" hidden="1" x14ac:dyDescent="0.25">
      <c r="A196" s="61" t="s">
        <v>33</v>
      </c>
      <c r="B196" s="68">
        <v>0</v>
      </c>
      <c r="C196" s="69">
        <v>0</v>
      </c>
    </row>
    <row r="197" spans="1:3" ht="30" hidden="1" x14ac:dyDescent="0.25">
      <c r="A197" s="61" t="s">
        <v>34</v>
      </c>
      <c r="B197" s="68">
        <v>0</v>
      </c>
      <c r="C197" s="69">
        <v>0</v>
      </c>
    </row>
    <row r="198" spans="1:3" x14ac:dyDescent="0.25">
      <c r="A198" s="61" t="s">
        <v>35</v>
      </c>
      <c r="B198" s="68">
        <v>34</v>
      </c>
      <c r="C198" s="69">
        <v>779.1</v>
      </c>
    </row>
    <row r="199" spans="1:3" x14ac:dyDescent="0.25">
      <c r="A199" s="59" t="s">
        <v>36</v>
      </c>
      <c r="B199" s="60">
        <f>SUM(B167:B198)</f>
        <v>2250</v>
      </c>
      <c r="C199" s="54">
        <f>SUM(C167:C198)</f>
        <v>23377</v>
      </c>
    </row>
    <row r="200" spans="1:3" ht="15.75" hidden="1" customHeight="1" x14ac:dyDescent="0.25">
      <c r="A200" s="35" t="s">
        <v>48</v>
      </c>
      <c r="B200" s="7"/>
      <c r="C200" s="39"/>
    </row>
    <row r="201" spans="1:3" hidden="1" x14ac:dyDescent="0.25">
      <c r="A201" s="47" t="s">
        <v>49</v>
      </c>
      <c r="B201" s="9"/>
      <c r="C201" s="48"/>
    </row>
    <row r="202" spans="1:3" ht="15.75" x14ac:dyDescent="0.25">
      <c r="A202" s="8" t="s">
        <v>50</v>
      </c>
      <c r="B202" s="8"/>
      <c r="C202" s="49">
        <f>C49+C91+C123+C165+C199+C200</f>
        <v>119799.4</v>
      </c>
    </row>
    <row r="203" spans="1:3" ht="15.75" x14ac:dyDescent="0.25">
      <c r="A203" s="82" t="s">
        <v>92</v>
      </c>
      <c r="B203" s="86">
        <v>12120</v>
      </c>
      <c r="C203" s="49">
        <v>14369.5</v>
      </c>
    </row>
    <row r="204" spans="1:3" ht="15.75" x14ac:dyDescent="0.25">
      <c r="A204" s="82" t="s">
        <v>93</v>
      </c>
      <c r="B204" s="86">
        <v>57</v>
      </c>
      <c r="C204" s="49">
        <v>58.2</v>
      </c>
    </row>
    <row r="205" spans="1:3" hidden="1" x14ac:dyDescent="0.25">
      <c r="A205" s="104" t="s">
        <v>94</v>
      </c>
      <c r="B205" s="105"/>
      <c r="C205" s="106"/>
    </row>
    <row r="206" spans="1:3" hidden="1" x14ac:dyDescent="0.25">
      <c r="A206" s="21" t="s">
        <v>7</v>
      </c>
      <c r="B206" s="9"/>
      <c r="C206" s="24"/>
    </row>
    <row r="207" spans="1:3" hidden="1" x14ac:dyDescent="0.25">
      <c r="A207" s="21" t="s">
        <v>67</v>
      </c>
      <c r="B207" s="9"/>
      <c r="C207" s="25"/>
    </row>
    <row r="208" spans="1:3" hidden="1" x14ac:dyDescent="0.25">
      <c r="A208" s="21" t="s">
        <v>8</v>
      </c>
      <c r="B208" s="9"/>
      <c r="C208" s="25"/>
    </row>
    <row r="209" spans="1:3" hidden="1" x14ac:dyDescent="0.25">
      <c r="A209" s="21" t="s">
        <v>9</v>
      </c>
      <c r="B209" s="9"/>
      <c r="C209" s="25"/>
    </row>
    <row r="210" spans="1:3" hidden="1" x14ac:dyDescent="0.25">
      <c r="A210" s="21" t="s">
        <v>10</v>
      </c>
      <c r="B210" s="9"/>
      <c r="C210" s="25"/>
    </row>
    <row r="211" spans="1:3" hidden="1" x14ac:dyDescent="0.25">
      <c r="A211" s="21" t="s">
        <v>11</v>
      </c>
      <c r="B211" s="9"/>
      <c r="C211" s="25"/>
    </row>
    <row r="212" spans="1:3" hidden="1" x14ac:dyDescent="0.25">
      <c r="A212" s="21" t="s">
        <v>12</v>
      </c>
      <c r="B212" s="9"/>
      <c r="C212" s="25"/>
    </row>
    <row r="213" spans="1:3" hidden="1" x14ac:dyDescent="0.25">
      <c r="A213" s="21" t="s">
        <v>13</v>
      </c>
      <c r="B213" s="9"/>
      <c r="C213" s="25"/>
    </row>
    <row r="214" spans="1:3" hidden="1" x14ac:dyDescent="0.25">
      <c r="A214" s="21" t="s">
        <v>14</v>
      </c>
      <c r="B214" s="9"/>
      <c r="C214" s="25"/>
    </row>
    <row r="215" spans="1:3" hidden="1" x14ac:dyDescent="0.25">
      <c r="A215" s="21" t="s">
        <v>15</v>
      </c>
      <c r="B215" s="9"/>
      <c r="C215" s="25"/>
    </row>
    <row r="216" spans="1:3" hidden="1" x14ac:dyDescent="0.25">
      <c r="A216" s="21" t="s">
        <v>16</v>
      </c>
      <c r="B216" s="9"/>
      <c r="C216" s="25"/>
    </row>
    <row r="217" spans="1:3" hidden="1" x14ac:dyDescent="0.25">
      <c r="A217" s="21" t="s">
        <v>17</v>
      </c>
      <c r="B217" s="9"/>
      <c r="C217" s="25"/>
    </row>
    <row r="218" spans="1:3" hidden="1" x14ac:dyDescent="0.25">
      <c r="A218" s="21" t="s">
        <v>18</v>
      </c>
      <c r="B218" s="9"/>
      <c r="C218" s="25"/>
    </row>
    <row r="219" spans="1:3" hidden="1" x14ac:dyDescent="0.25">
      <c r="A219" s="21" t="s">
        <v>19</v>
      </c>
      <c r="B219" s="9"/>
      <c r="C219" s="25"/>
    </row>
    <row r="220" spans="1:3" hidden="1" x14ac:dyDescent="0.25">
      <c r="A220" s="21" t="s">
        <v>53</v>
      </c>
      <c r="B220" s="9"/>
      <c r="C220" s="25"/>
    </row>
    <row r="221" spans="1:3" hidden="1" x14ac:dyDescent="0.25">
      <c r="A221" s="21" t="s">
        <v>20</v>
      </c>
      <c r="B221" s="9"/>
      <c r="C221" s="25"/>
    </row>
    <row r="222" spans="1:3" hidden="1" x14ac:dyDescent="0.25">
      <c r="A222" s="21" t="s">
        <v>21</v>
      </c>
      <c r="B222" s="9"/>
      <c r="C222" s="25"/>
    </row>
    <row r="223" spans="1:3" hidden="1" x14ac:dyDescent="0.25">
      <c r="A223" s="21" t="s">
        <v>22</v>
      </c>
      <c r="B223" s="9"/>
      <c r="C223" s="25"/>
    </row>
    <row r="224" spans="1:3" hidden="1" x14ac:dyDescent="0.25">
      <c r="A224" s="21" t="s">
        <v>23</v>
      </c>
      <c r="B224" s="9"/>
      <c r="C224" s="25"/>
    </row>
    <row r="225" spans="1:3" hidden="1" x14ac:dyDescent="0.25">
      <c r="A225" s="21" t="s">
        <v>24</v>
      </c>
      <c r="B225" s="9"/>
      <c r="C225" s="25"/>
    </row>
    <row r="226" spans="1:3" hidden="1" x14ac:dyDescent="0.25">
      <c r="A226" s="21" t="s">
        <v>25</v>
      </c>
      <c r="B226" s="9"/>
      <c r="C226" s="25"/>
    </row>
    <row r="227" spans="1:3" hidden="1" x14ac:dyDescent="0.25">
      <c r="A227" s="21" t="s">
        <v>51</v>
      </c>
      <c r="B227" s="9"/>
      <c r="C227" s="25"/>
    </row>
    <row r="228" spans="1:3" hidden="1" x14ac:dyDescent="0.25">
      <c r="A228" s="21" t="s">
        <v>52</v>
      </c>
      <c r="B228" s="9"/>
      <c r="C228" s="25"/>
    </row>
    <row r="229" spans="1:3" hidden="1" x14ac:dyDescent="0.25">
      <c r="A229" s="21" t="s">
        <v>26</v>
      </c>
      <c r="B229" s="9"/>
      <c r="C229" s="25"/>
    </row>
    <row r="230" spans="1:3" hidden="1" x14ac:dyDescent="0.25">
      <c r="A230" s="21" t="s">
        <v>27</v>
      </c>
      <c r="B230" s="9"/>
      <c r="C230" s="25"/>
    </row>
    <row r="231" spans="1:3" hidden="1" x14ac:dyDescent="0.25">
      <c r="A231" s="21" t="s">
        <v>28</v>
      </c>
      <c r="B231" s="9"/>
      <c r="C231" s="25"/>
    </row>
    <row r="232" spans="1:3" hidden="1" x14ac:dyDescent="0.25">
      <c r="A232" s="21" t="s">
        <v>29</v>
      </c>
      <c r="B232" s="9"/>
      <c r="C232" s="25"/>
    </row>
    <row r="233" spans="1:3" hidden="1" x14ac:dyDescent="0.25">
      <c r="A233" s="21" t="s">
        <v>30</v>
      </c>
      <c r="B233" s="9"/>
      <c r="C233" s="25"/>
    </row>
    <row r="234" spans="1:3" ht="30" hidden="1" x14ac:dyDescent="0.25">
      <c r="A234" s="21" t="s">
        <v>54</v>
      </c>
      <c r="B234" s="9"/>
      <c r="C234" s="25"/>
    </row>
    <row r="235" spans="1:3" hidden="1" x14ac:dyDescent="0.25">
      <c r="A235" s="21" t="s">
        <v>31</v>
      </c>
      <c r="B235" s="9"/>
      <c r="C235" s="25"/>
    </row>
    <row r="236" spans="1:3" hidden="1" x14ac:dyDescent="0.25">
      <c r="A236" s="21" t="s">
        <v>32</v>
      </c>
      <c r="B236" s="9"/>
      <c r="C236" s="25"/>
    </row>
    <row r="237" spans="1:3" hidden="1" x14ac:dyDescent="0.25">
      <c r="A237" s="21" t="s">
        <v>33</v>
      </c>
      <c r="B237" s="9"/>
      <c r="C237" s="25"/>
    </row>
    <row r="238" spans="1:3" ht="30" hidden="1" x14ac:dyDescent="0.25">
      <c r="A238" s="21" t="s">
        <v>34</v>
      </c>
      <c r="B238" s="9"/>
      <c r="C238" s="25"/>
    </row>
    <row r="239" spans="1:3" hidden="1" x14ac:dyDescent="0.25">
      <c r="A239" s="21" t="s">
        <v>55</v>
      </c>
      <c r="B239" s="10"/>
      <c r="C239" s="26"/>
    </row>
    <row r="240" spans="1:3" hidden="1" x14ac:dyDescent="0.25">
      <c r="A240" s="21" t="s">
        <v>35</v>
      </c>
      <c r="B240" s="30"/>
      <c r="C240" s="20"/>
    </row>
    <row r="241" spans="1:3" ht="15.75" hidden="1" thickBot="1" x14ac:dyDescent="0.3">
      <c r="A241" s="28" t="s">
        <v>62</v>
      </c>
      <c r="B241" s="33">
        <f>SUM(B206:B240)</f>
        <v>0</v>
      </c>
      <c r="C241" s="34">
        <f>SUM(C206:C240)</f>
        <v>0</v>
      </c>
    </row>
  </sheetData>
  <mergeCells count="15"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zoomScaleSheetLayoutView="100" workbookViewId="0">
      <selection activeCell="A111"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8" t="s">
        <v>0</v>
      </c>
      <c r="B1" s="108"/>
      <c r="C1" s="108"/>
    </row>
    <row r="2" spans="1:3" x14ac:dyDescent="0.25">
      <c r="A2" s="108" t="s">
        <v>1</v>
      </c>
      <c r="B2" s="108"/>
      <c r="C2" s="108"/>
    </row>
    <row r="3" spans="1:3" x14ac:dyDescent="0.25">
      <c r="A3" s="108" t="s">
        <v>97</v>
      </c>
      <c r="B3" s="108"/>
      <c r="C3" s="108"/>
    </row>
    <row r="4" spans="1:3" x14ac:dyDescent="0.25">
      <c r="A4" s="107" t="s">
        <v>2</v>
      </c>
      <c r="B4" s="107"/>
      <c r="C4" s="107"/>
    </row>
    <row r="5" spans="1:3" x14ac:dyDescent="0.25">
      <c r="A5" s="109" t="s">
        <v>77</v>
      </c>
      <c r="B5" s="109"/>
      <c r="C5" s="109"/>
    </row>
    <row r="6" spans="1:3" x14ac:dyDescent="0.25">
      <c r="A6" s="107" t="s">
        <v>3</v>
      </c>
      <c r="B6" s="107"/>
      <c r="C6" s="107"/>
    </row>
    <row r="7" spans="1:3" x14ac:dyDescent="0.25">
      <c r="A7" s="107" t="s">
        <v>4</v>
      </c>
      <c r="B7" s="107"/>
      <c r="C7" s="107"/>
    </row>
    <row r="8" spans="1:3" x14ac:dyDescent="0.25">
      <c r="A8" s="107" t="s">
        <v>87</v>
      </c>
      <c r="B8" s="107"/>
      <c r="C8" s="107"/>
    </row>
    <row r="10" spans="1:3" ht="90" x14ac:dyDescent="0.25">
      <c r="A10" s="27" t="s">
        <v>63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99" t="s">
        <v>96</v>
      </c>
      <c r="B12" s="99"/>
      <c r="C12" s="99"/>
    </row>
    <row r="13" spans="1:3" hidden="1" x14ac:dyDescent="0.25">
      <c r="A13" s="36" t="s">
        <v>7</v>
      </c>
      <c r="B13" s="4"/>
      <c r="C13" s="37"/>
    </row>
    <row r="14" spans="1:3" hidden="1" x14ac:dyDescent="0.25">
      <c r="A14" s="36" t="s">
        <v>67</v>
      </c>
      <c r="B14" s="4"/>
      <c r="C14" s="37"/>
    </row>
    <row r="15" spans="1:3" hidden="1" x14ac:dyDescent="0.25">
      <c r="A15" s="36" t="s">
        <v>8</v>
      </c>
      <c r="B15" s="4"/>
      <c r="C15" s="37"/>
    </row>
    <row r="16" spans="1:3" hidden="1" x14ac:dyDescent="0.25">
      <c r="A16" s="36" t="s">
        <v>56</v>
      </c>
      <c r="B16" s="4"/>
      <c r="C16" s="37"/>
    </row>
    <row r="17" spans="1:3" hidden="1" x14ac:dyDescent="0.25">
      <c r="A17" s="36" t="s">
        <v>9</v>
      </c>
      <c r="B17" s="4"/>
      <c r="C17" s="37"/>
    </row>
    <row r="18" spans="1:3" hidden="1" x14ac:dyDescent="0.25">
      <c r="A18" s="36" t="s">
        <v>10</v>
      </c>
      <c r="B18" s="4"/>
      <c r="C18" s="37"/>
    </row>
    <row r="19" spans="1:3" hidden="1" x14ac:dyDescent="0.25">
      <c r="A19" s="36" t="s">
        <v>11</v>
      </c>
      <c r="B19" s="4"/>
      <c r="C19" s="37"/>
    </row>
    <row r="20" spans="1:3" hidden="1" x14ac:dyDescent="0.25">
      <c r="A20" s="36" t="s">
        <v>12</v>
      </c>
      <c r="B20" s="4"/>
      <c r="C20" s="37"/>
    </row>
    <row r="21" spans="1:3" hidden="1" x14ac:dyDescent="0.25">
      <c r="A21" s="36" t="s">
        <v>13</v>
      </c>
      <c r="B21" s="4"/>
      <c r="C21" s="37"/>
    </row>
    <row r="22" spans="1:3" hidden="1" x14ac:dyDescent="0.25">
      <c r="A22" s="36" t="s">
        <v>14</v>
      </c>
      <c r="B22" s="4"/>
      <c r="C22" s="37"/>
    </row>
    <row r="23" spans="1:3" hidden="1" x14ac:dyDescent="0.25">
      <c r="A23" s="36" t="s">
        <v>15</v>
      </c>
      <c r="B23" s="4"/>
      <c r="C23" s="37"/>
    </row>
    <row r="24" spans="1:3" hidden="1" x14ac:dyDescent="0.25">
      <c r="A24" s="36" t="s">
        <v>16</v>
      </c>
      <c r="B24" s="4"/>
      <c r="C24" s="37"/>
    </row>
    <row r="25" spans="1:3" hidden="1" x14ac:dyDescent="0.25">
      <c r="A25" s="36" t="s">
        <v>17</v>
      </c>
      <c r="B25" s="4"/>
      <c r="C25" s="37"/>
    </row>
    <row r="26" spans="1:3" hidden="1" x14ac:dyDescent="0.25">
      <c r="A26" s="36" t="s">
        <v>18</v>
      </c>
      <c r="B26" s="4"/>
      <c r="C26" s="37"/>
    </row>
    <row r="27" spans="1:3" hidden="1" x14ac:dyDescent="0.25">
      <c r="A27" s="36" t="s">
        <v>19</v>
      </c>
      <c r="B27" s="4"/>
      <c r="C27" s="37"/>
    </row>
    <row r="28" spans="1:3" hidden="1" x14ac:dyDescent="0.25">
      <c r="A28" s="36" t="s">
        <v>53</v>
      </c>
      <c r="B28" s="4"/>
      <c r="C28" s="37"/>
    </row>
    <row r="29" spans="1:3" hidden="1" x14ac:dyDescent="0.25">
      <c r="A29" s="36" t="s">
        <v>20</v>
      </c>
      <c r="B29" s="4"/>
      <c r="C29" s="37"/>
    </row>
    <row r="30" spans="1:3" hidden="1" x14ac:dyDescent="0.25">
      <c r="A30" s="36" t="s">
        <v>21</v>
      </c>
      <c r="B30" s="4"/>
      <c r="C30" s="37"/>
    </row>
    <row r="31" spans="1:3" hidden="1" x14ac:dyDescent="0.25">
      <c r="A31" s="36" t="s">
        <v>22</v>
      </c>
      <c r="B31" s="4"/>
      <c r="C31" s="37"/>
    </row>
    <row r="32" spans="1:3" hidden="1" x14ac:dyDescent="0.25">
      <c r="A32" s="36" t="s">
        <v>23</v>
      </c>
      <c r="B32" s="4"/>
      <c r="C32" s="37"/>
    </row>
    <row r="33" spans="1:3" hidden="1" x14ac:dyDescent="0.25">
      <c r="A33" s="36" t="s">
        <v>24</v>
      </c>
      <c r="B33" s="4"/>
      <c r="C33" s="37"/>
    </row>
    <row r="34" spans="1:3" hidden="1" x14ac:dyDescent="0.25">
      <c r="A34" s="36" t="s">
        <v>25</v>
      </c>
      <c r="B34" s="4"/>
      <c r="C34" s="37"/>
    </row>
    <row r="35" spans="1:3" hidden="1" x14ac:dyDescent="0.25">
      <c r="A35" s="36" t="s">
        <v>51</v>
      </c>
      <c r="B35" s="4"/>
      <c r="C35" s="37"/>
    </row>
    <row r="36" spans="1:3" hidden="1" x14ac:dyDescent="0.25">
      <c r="A36" s="36" t="s">
        <v>52</v>
      </c>
      <c r="B36" s="4"/>
      <c r="C36" s="37"/>
    </row>
    <row r="37" spans="1:3" hidden="1" x14ac:dyDescent="0.25">
      <c r="A37" s="36" t="s">
        <v>26</v>
      </c>
      <c r="B37" s="4"/>
      <c r="C37" s="37"/>
    </row>
    <row r="38" spans="1:3" hidden="1" x14ac:dyDescent="0.25">
      <c r="A38" s="36" t="s">
        <v>27</v>
      </c>
      <c r="B38" s="4"/>
      <c r="C38" s="37"/>
    </row>
    <row r="39" spans="1:3" hidden="1" x14ac:dyDescent="0.25">
      <c r="A39" s="36" t="s">
        <v>28</v>
      </c>
      <c r="B39" s="4"/>
      <c r="C39" s="37"/>
    </row>
    <row r="40" spans="1:3" hidden="1" x14ac:dyDescent="0.25">
      <c r="A40" s="36" t="s">
        <v>29</v>
      </c>
      <c r="B40" s="4"/>
      <c r="C40" s="37"/>
    </row>
    <row r="41" spans="1:3" hidden="1" x14ac:dyDescent="0.25">
      <c r="A41" s="36" t="s">
        <v>30</v>
      </c>
      <c r="B41" s="4"/>
      <c r="C41" s="37"/>
    </row>
    <row r="42" spans="1:3" ht="30" hidden="1" x14ac:dyDescent="0.25">
      <c r="A42" s="36" t="s">
        <v>54</v>
      </c>
      <c r="B42" s="4"/>
      <c r="C42" s="37"/>
    </row>
    <row r="43" spans="1:3" hidden="1" x14ac:dyDescent="0.25">
      <c r="A43" s="36" t="s">
        <v>31</v>
      </c>
      <c r="B43" s="4"/>
      <c r="C43" s="37"/>
    </row>
    <row r="44" spans="1:3" hidden="1" x14ac:dyDescent="0.25">
      <c r="A44" s="36" t="s">
        <v>32</v>
      </c>
      <c r="B44" s="4"/>
      <c r="C44" s="37"/>
    </row>
    <row r="45" spans="1:3" hidden="1" x14ac:dyDescent="0.25">
      <c r="A45" s="36" t="s">
        <v>33</v>
      </c>
      <c r="B45" s="4"/>
      <c r="C45" s="37"/>
    </row>
    <row r="46" spans="1:3" ht="30" hidden="1" x14ac:dyDescent="0.25">
      <c r="A46" s="36" t="s">
        <v>34</v>
      </c>
      <c r="B46" s="4"/>
      <c r="C46" s="37"/>
    </row>
    <row r="47" spans="1:3" hidden="1" x14ac:dyDescent="0.25">
      <c r="A47" s="36" t="s">
        <v>55</v>
      </c>
      <c r="B47" s="4"/>
      <c r="C47" s="37"/>
    </row>
    <row r="48" spans="1:3" hidden="1" x14ac:dyDescent="0.25">
      <c r="A48" s="36" t="s">
        <v>35</v>
      </c>
      <c r="B48" s="4"/>
      <c r="C48" s="37"/>
    </row>
    <row r="49" spans="1:3" hidden="1" x14ac:dyDescent="0.25">
      <c r="A49" s="38" t="s">
        <v>36</v>
      </c>
      <c r="B49" s="7">
        <f>SUM(B13:B48)</f>
        <v>0</v>
      </c>
      <c r="C49" s="39">
        <f>SUM(C13:C48)</f>
        <v>0</v>
      </c>
    </row>
    <row r="50" spans="1:3" x14ac:dyDescent="0.25">
      <c r="A50" s="99" t="s">
        <v>66</v>
      </c>
      <c r="B50" s="99"/>
      <c r="C50" s="99"/>
    </row>
    <row r="51" spans="1:3" x14ac:dyDescent="0.25">
      <c r="A51" s="99" t="s">
        <v>95</v>
      </c>
      <c r="B51" s="99"/>
      <c r="C51" s="99"/>
    </row>
    <row r="52" spans="1:3" x14ac:dyDescent="0.25">
      <c r="A52" s="61" t="s">
        <v>27</v>
      </c>
      <c r="B52" s="57">
        <v>4347</v>
      </c>
      <c r="C52" s="58">
        <v>525</v>
      </c>
    </row>
    <row r="53" spans="1:3" hidden="1" x14ac:dyDescent="0.25">
      <c r="A53" s="61" t="s">
        <v>14</v>
      </c>
      <c r="B53" s="57">
        <v>0</v>
      </c>
      <c r="C53" s="58">
        <v>0</v>
      </c>
    </row>
    <row r="54" spans="1:3" hidden="1" x14ac:dyDescent="0.25">
      <c r="A54" s="61" t="s">
        <v>9</v>
      </c>
      <c r="B54" s="57">
        <v>0</v>
      </c>
      <c r="C54" s="58">
        <v>0</v>
      </c>
    </row>
    <row r="55" spans="1:3" hidden="1" x14ac:dyDescent="0.25">
      <c r="A55" s="61" t="s">
        <v>13</v>
      </c>
      <c r="B55" s="57">
        <v>0</v>
      </c>
      <c r="C55" s="58">
        <v>0</v>
      </c>
    </row>
    <row r="56" spans="1:3" hidden="1" x14ac:dyDescent="0.25">
      <c r="A56" s="61" t="s">
        <v>56</v>
      </c>
      <c r="B56" s="57">
        <v>0</v>
      </c>
      <c r="C56" s="58">
        <v>0</v>
      </c>
    </row>
    <row r="57" spans="1:3" hidden="1" x14ac:dyDescent="0.25">
      <c r="A57" s="61" t="s">
        <v>41</v>
      </c>
      <c r="B57" s="57">
        <v>0</v>
      </c>
      <c r="C57" s="58">
        <v>0</v>
      </c>
    </row>
    <row r="58" spans="1:3" hidden="1" x14ac:dyDescent="0.25">
      <c r="A58" s="61" t="s">
        <v>32</v>
      </c>
      <c r="B58" s="57">
        <v>0</v>
      </c>
      <c r="C58" s="58">
        <v>0</v>
      </c>
    </row>
    <row r="59" spans="1:3" x14ac:dyDescent="0.25">
      <c r="A59" s="61" t="s">
        <v>7</v>
      </c>
      <c r="B59" s="57">
        <v>4582</v>
      </c>
      <c r="C59" s="58">
        <v>1349</v>
      </c>
    </row>
    <row r="60" spans="1:3" x14ac:dyDescent="0.25">
      <c r="A60" s="61" t="s">
        <v>24</v>
      </c>
      <c r="B60" s="57">
        <v>2401</v>
      </c>
      <c r="C60" s="58">
        <v>753</v>
      </c>
    </row>
    <row r="61" spans="1:3" hidden="1" x14ac:dyDescent="0.25">
      <c r="A61" s="61" t="s">
        <v>35</v>
      </c>
      <c r="B61" s="57">
        <v>0</v>
      </c>
      <c r="C61" s="58">
        <v>0</v>
      </c>
    </row>
    <row r="62" spans="1:3" x14ac:dyDescent="0.25">
      <c r="A62" s="61" t="s">
        <v>30</v>
      </c>
      <c r="B62" s="57">
        <v>4743</v>
      </c>
      <c r="C62" s="58">
        <v>2296</v>
      </c>
    </row>
    <row r="63" spans="1:3" hidden="1" x14ac:dyDescent="0.25">
      <c r="A63" s="61" t="s">
        <v>20</v>
      </c>
      <c r="B63" s="57">
        <v>0</v>
      </c>
      <c r="C63" s="58">
        <v>0</v>
      </c>
    </row>
    <row r="64" spans="1:3" hidden="1" x14ac:dyDescent="0.25">
      <c r="A64" s="61" t="s">
        <v>17</v>
      </c>
      <c r="B64" s="57">
        <v>0</v>
      </c>
      <c r="C64" s="58">
        <v>0</v>
      </c>
    </row>
    <row r="65" spans="1:3" hidden="1" x14ac:dyDescent="0.25">
      <c r="A65" s="61" t="s">
        <v>12</v>
      </c>
      <c r="B65" s="57">
        <v>0</v>
      </c>
      <c r="C65" s="58">
        <v>0</v>
      </c>
    </row>
    <row r="66" spans="1:3" x14ac:dyDescent="0.25">
      <c r="A66" s="61" t="s">
        <v>40</v>
      </c>
      <c r="B66" s="57">
        <v>4317</v>
      </c>
      <c r="C66" s="58">
        <v>1118</v>
      </c>
    </row>
    <row r="67" spans="1:3" x14ac:dyDescent="0.25">
      <c r="A67" s="61" t="s">
        <v>28</v>
      </c>
      <c r="B67" s="57">
        <v>3425</v>
      </c>
      <c r="C67" s="58">
        <v>837</v>
      </c>
    </row>
    <row r="68" spans="1:3" x14ac:dyDescent="0.25">
      <c r="A68" s="61" t="s">
        <v>29</v>
      </c>
      <c r="B68" s="57">
        <v>3904</v>
      </c>
      <c r="C68" s="58">
        <v>818</v>
      </c>
    </row>
    <row r="69" spans="1:3" hidden="1" x14ac:dyDescent="0.25">
      <c r="A69" s="61" t="s">
        <v>15</v>
      </c>
      <c r="B69" s="57">
        <v>0</v>
      </c>
      <c r="C69" s="58">
        <v>0</v>
      </c>
    </row>
    <row r="70" spans="1:3" x14ac:dyDescent="0.25">
      <c r="A70" s="61" t="s">
        <v>10</v>
      </c>
      <c r="B70" s="57">
        <v>3742</v>
      </c>
      <c r="C70" s="58">
        <v>1101</v>
      </c>
    </row>
    <row r="71" spans="1:3" hidden="1" x14ac:dyDescent="0.25">
      <c r="A71" s="61" t="s">
        <v>8</v>
      </c>
      <c r="B71" s="57"/>
      <c r="C71" s="58"/>
    </row>
    <row r="72" spans="1:3" hidden="1" x14ac:dyDescent="0.25">
      <c r="A72" s="61" t="s">
        <v>47</v>
      </c>
      <c r="B72" s="57">
        <v>0</v>
      </c>
      <c r="C72" s="58">
        <v>0</v>
      </c>
    </row>
    <row r="73" spans="1:3" x14ac:dyDescent="0.25">
      <c r="A73" s="61" t="s">
        <v>16</v>
      </c>
      <c r="B73" s="57">
        <v>103924</v>
      </c>
      <c r="C73" s="58">
        <v>48547.3</v>
      </c>
    </row>
    <row r="74" spans="1:3" hidden="1" x14ac:dyDescent="0.25">
      <c r="A74" s="61" t="s">
        <v>55</v>
      </c>
      <c r="B74" s="57">
        <v>0</v>
      </c>
      <c r="C74" s="58">
        <v>0</v>
      </c>
    </row>
    <row r="75" spans="1:3" hidden="1" x14ac:dyDescent="0.25">
      <c r="A75" s="61" t="s">
        <v>23</v>
      </c>
      <c r="B75" s="57">
        <v>0</v>
      </c>
      <c r="C75" s="58">
        <v>0</v>
      </c>
    </row>
    <row r="76" spans="1:3" x14ac:dyDescent="0.25">
      <c r="A76" s="61" t="s">
        <v>39</v>
      </c>
      <c r="B76" s="57">
        <v>1285</v>
      </c>
      <c r="C76" s="58">
        <v>404</v>
      </c>
    </row>
    <row r="77" spans="1:3" x14ac:dyDescent="0.25">
      <c r="A77" s="61" t="s">
        <v>38</v>
      </c>
      <c r="B77" s="57">
        <v>2487</v>
      </c>
      <c r="C77" s="58">
        <v>631</v>
      </c>
    </row>
    <row r="78" spans="1:3" x14ac:dyDescent="0.25">
      <c r="A78" s="61" t="s">
        <v>37</v>
      </c>
      <c r="B78" s="57">
        <v>5297</v>
      </c>
      <c r="C78" s="58">
        <v>1661</v>
      </c>
    </row>
    <row r="79" spans="1:3" hidden="1" x14ac:dyDescent="0.25">
      <c r="A79" s="61" t="s">
        <v>21</v>
      </c>
      <c r="B79" s="57">
        <v>0</v>
      </c>
      <c r="C79" s="58">
        <v>0</v>
      </c>
    </row>
    <row r="80" spans="1:3" hidden="1" x14ac:dyDescent="0.25">
      <c r="A80" s="61" t="s">
        <v>57</v>
      </c>
      <c r="B80" s="57">
        <v>0</v>
      </c>
      <c r="C80" s="58">
        <v>0</v>
      </c>
    </row>
    <row r="81" spans="1:3" x14ac:dyDescent="0.25">
      <c r="A81" s="61" t="s">
        <v>11</v>
      </c>
      <c r="B81" s="57">
        <v>6672</v>
      </c>
      <c r="C81" s="58">
        <v>1964</v>
      </c>
    </row>
    <row r="82" spans="1:3" hidden="1" x14ac:dyDescent="0.25">
      <c r="A82" s="62" t="s">
        <v>58</v>
      </c>
      <c r="B82" s="57"/>
      <c r="C82" s="58"/>
    </row>
    <row r="83" spans="1:3" hidden="1" x14ac:dyDescent="0.25">
      <c r="A83" s="62" t="s">
        <v>90</v>
      </c>
      <c r="B83" s="57"/>
      <c r="C83" s="58"/>
    </row>
    <row r="84" spans="1:3" hidden="1" x14ac:dyDescent="0.25">
      <c r="A84" s="62" t="s">
        <v>42</v>
      </c>
      <c r="B84" s="57"/>
      <c r="C84" s="58"/>
    </row>
    <row r="85" spans="1:3" hidden="1" x14ac:dyDescent="0.25">
      <c r="A85" s="62" t="s">
        <v>44</v>
      </c>
      <c r="B85" s="57"/>
      <c r="C85" s="58"/>
    </row>
    <row r="86" spans="1:3" hidden="1" x14ac:dyDescent="0.25">
      <c r="A86" s="62" t="s">
        <v>43</v>
      </c>
      <c r="B86" s="57"/>
      <c r="C86" s="58"/>
    </row>
    <row r="87" spans="1:3" hidden="1" x14ac:dyDescent="0.25">
      <c r="A87" s="62" t="s">
        <v>60</v>
      </c>
      <c r="B87" s="57"/>
      <c r="C87" s="58"/>
    </row>
    <row r="88" spans="1:3" s="3" customFormat="1" hidden="1" x14ac:dyDescent="0.25">
      <c r="A88" s="62" t="s">
        <v>61</v>
      </c>
      <c r="B88" s="57"/>
      <c r="C88" s="58"/>
    </row>
    <row r="89" spans="1:3" s="3" customFormat="1" x14ac:dyDescent="0.25">
      <c r="A89" s="59" t="s">
        <v>45</v>
      </c>
      <c r="B89" s="60">
        <f>SUM(B52:B81)</f>
        <v>151126</v>
      </c>
      <c r="C89" s="54">
        <f t="shared" ref="C89" si="0">SUM(C52:C81)</f>
        <v>62004.3</v>
      </c>
    </row>
    <row r="90" spans="1:3" hidden="1" x14ac:dyDescent="0.25">
      <c r="A90" s="65" t="s">
        <v>46</v>
      </c>
      <c r="B90" s="63">
        <f>SUM(B82:B88)</f>
        <v>0</v>
      </c>
      <c r="C90" s="64">
        <f t="shared" ref="C90" si="1">SUM(C82:C88)</f>
        <v>0</v>
      </c>
    </row>
    <row r="91" spans="1:3" x14ac:dyDescent="0.25">
      <c r="A91" s="59" t="s">
        <v>36</v>
      </c>
      <c r="B91" s="60">
        <f>B89+B90</f>
        <v>151126</v>
      </c>
      <c r="C91" s="54">
        <f t="shared" ref="C91" si="2">C89+C90</f>
        <v>62004.3</v>
      </c>
    </row>
    <row r="92" spans="1:3" x14ac:dyDescent="0.25">
      <c r="A92" s="111" t="s">
        <v>64</v>
      </c>
      <c r="B92" s="111"/>
      <c r="C92" s="111"/>
    </row>
    <row r="93" spans="1:3" hidden="1" x14ac:dyDescent="0.25">
      <c r="A93" s="61" t="s">
        <v>27</v>
      </c>
      <c r="B93" s="57">
        <v>0</v>
      </c>
      <c r="C93" s="58">
        <v>0</v>
      </c>
    </row>
    <row r="94" spans="1:3" hidden="1" x14ac:dyDescent="0.25">
      <c r="A94" s="61" t="s">
        <v>14</v>
      </c>
      <c r="B94" s="57">
        <v>0</v>
      </c>
      <c r="C94" s="58">
        <v>0</v>
      </c>
    </row>
    <row r="95" spans="1:3" hidden="1" x14ac:dyDescent="0.25">
      <c r="A95" s="61" t="s">
        <v>9</v>
      </c>
      <c r="B95" s="57">
        <v>0</v>
      </c>
      <c r="C95" s="58">
        <v>0</v>
      </c>
    </row>
    <row r="96" spans="1:3" hidden="1" x14ac:dyDescent="0.25">
      <c r="A96" s="61" t="s">
        <v>13</v>
      </c>
      <c r="B96" s="57">
        <v>0</v>
      </c>
      <c r="C96" s="58">
        <v>0</v>
      </c>
    </row>
    <row r="97" spans="1:3" hidden="1" x14ac:dyDescent="0.25">
      <c r="A97" s="61" t="s">
        <v>56</v>
      </c>
      <c r="B97" s="57">
        <v>0</v>
      </c>
      <c r="C97" s="58">
        <v>0</v>
      </c>
    </row>
    <row r="98" spans="1:3" hidden="1" x14ac:dyDescent="0.25">
      <c r="A98" s="61" t="s">
        <v>41</v>
      </c>
      <c r="B98" s="57">
        <v>0</v>
      </c>
      <c r="C98" s="58">
        <v>0</v>
      </c>
    </row>
    <row r="99" spans="1:3" hidden="1" x14ac:dyDescent="0.25">
      <c r="A99" s="61" t="s">
        <v>32</v>
      </c>
      <c r="B99" s="57">
        <v>0</v>
      </c>
      <c r="C99" s="58">
        <v>0</v>
      </c>
    </row>
    <row r="100" spans="1:3" x14ac:dyDescent="0.25">
      <c r="A100" s="61" t="s">
        <v>7</v>
      </c>
      <c r="B100" s="57">
        <v>3</v>
      </c>
      <c r="C100" s="58">
        <v>1.4</v>
      </c>
    </row>
    <row r="101" spans="1:3" hidden="1" x14ac:dyDescent="0.25">
      <c r="A101" s="61" t="s">
        <v>24</v>
      </c>
      <c r="B101" s="66"/>
      <c r="C101" s="66"/>
    </row>
    <row r="102" spans="1:3" hidden="1" x14ac:dyDescent="0.25">
      <c r="A102" s="61" t="s">
        <v>35</v>
      </c>
      <c r="B102" s="57"/>
      <c r="C102" s="58"/>
    </row>
    <row r="103" spans="1:3" hidden="1" x14ac:dyDescent="0.25">
      <c r="A103" s="61" t="s">
        <v>30</v>
      </c>
      <c r="B103" s="57"/>
      <c r="C103" s="58"/>
    </row>
    <row r="104" spans="1:3" ht="13.5" hidden="1" customHeight="1" x14ac:dyDescent="0.25">
      <c r="A104" s="61" t="s">
        <v>20</v>
      </c>
      <c r="B104" s="57"/>
      <c r="C104" s="58"/>
    </row>
    <row r="105" spans="1:3" hidden="1" x14ac:dyDescent="0.25">
      <c r="A105" s="61" t="s">
        <v>17</v>
      </c>
      <c r="B105" s="57"/>
      <c r="C105" s="58"/>
    </row>
    <row r="106" spans="1:3" hidden="1" x14ac:dyDescent="0.25">
      <c r="A106" s="61" t="s">
        <v>12</v>
      </c>
      <c r="B106" s="57"/>
      <c r="C106" s="58"/>
    </row>
    <row r="107" spans="1:3" hidden="1" x14ac:dyDescent="0.25">
      <c r="A107" s="61" t="s">
        <v>40</v>
      </c>
      <c r="B107" s="57"/>
      <c r="C107" s="58"/>
    </row>
    <row r="108" spans="1:3" hidden="1" x14ac:dyDescent="0.25">
      <c r="A108" s="61" t="s">
        <v>28</v>
      </c>
      <c r="B108" s="57"/>
      <c r="C108" s="58"/>
    </row>
    <row r="109" spans="1:3" hidden="1" x14ac:dyDescent="0.25">
      <c r="A109" s="61" t="s">
        <v>29</v>
      </c>
      <c r="B109" s="57">
        <v>0</v>
      </c>
      <c r="C109" s="58">
        <v>0</v>
      </c>
    </row>
    <row r="110" spans="1:3" hidden="1" x14ac:dyDescent="0.25">
      <c r="A110" s="61" t="s">
        <v>15</v>
      </c>
      <c r="B110" s="57">
        <v>0</v>
      </c>
      <c r="C110" s="58">
        <v>0</v>
      </c>
    </row>
    <row r="111" spans="1:3" hidden="1" x14ac:dyDescent="0.25">
      <c r="A111" s="61" t="s">
        <v>10</v>
      </c>
      <c r="B111" s="57">
        <v>0</v>
      </c>
      <c r="C111" s="58">
        <v>0</v>
      </c>
    </row>
    <row r="112" spans="1:3" hidden="1" x14ac:dyDescent="0.25">
      <c r="A112" s="61" t="s">
        <v>8</v>
      </c>
      <c r="B112" s="57">
        <v>0</v>
      </c>
      <c r="C112" s="58">
        <v>0</v>
      </c>
    </row>
    <row r="113" spans="1:3" hidden="1" x14ac:dyDescent="0.25">
      <c r="A113" s="61" t="s">
        <v>47</v>
      </c>
      <c r="B113" s="57">
        <v>0</v>
      </c>
      <c r="C113" s="58">
        <v>0</v>
      </c>
    </row>
    <row r="114" spans="1:3" x14ac:dyDescent="0.25">
      <c r="A114" s="61" t="s">
        <v>16</v>
      </c>
      <c r="B114" s="57">
        <v>26862</v>
      </c>
      <c r="C114" s="58">
        <v>13647.2</v>
      </c>
    </row>
    <row r="115" spans="1:3" hidden="1" x14ac:dyDescent="0.25">
      <c r="A115" s="61" t="s">
        <v>55</v>
      </c>
      <c r="B115" s="57">
        <v>0</v>
      </c>
      <c r="C115" s="58">
        <v>0</v>
      </c>
    </row>
    <row r="116" spans="1:3" hidden="1" x14ac:dyDescent="0.25">
      <c r="A116" s="61" t="s">
        <v>23</v>
      </c>
      <c r="B116" s="57">
        <v>0</v>
      </c>
      <c r="C116" s="58">
        <v>0</v>
      </c>
    </row>
    <row r="117" spans="1:3" hidden="1" x14ac:dyDescent="0.25">
      <c r="A117" s="61" t="s">
        <v>39</v>
      </c>
      <c r="B117" s="57"/>
      <c r="C117" s="58"/>
    </row>
    <row r="118" spans="1:3" hidden="1" x14ac:dyDescent="0.25">
      <c r="A118" s="61" t="s">
        <v>38</v>
      </c>
      <c r="B118" s="57">
        <v>0</v>
      </c>
      <c r="C118" s="58">
        <v>0</v>
      </c>
    </row>
    <row r="119" spans="1:3" x14ac:dyDescent="0.25">
      <c r="A119" s="61" t="s">
        <v>37</v>
      </c>
      <c r="B119" s="57">
        <v>129</v>
      </c>
      <c r="C119" s="58">
        <v>70.2</v>
      </c>
    </row>
    <row r="120" spans="1:3" hidden="1" x14ac:dyDescent="0.25">
      <c r="A120" s="61" t="s">
        <v>21</v>
      </c>
      <c r="B120" s="57">
        <v>0</v>
      </c>
      <c r="C120" s="58">
        <v>0</v>
      </c>
    </row>
    <row r="121" spans="1:3" hidden="1" x14ac:dyDescent="0.25">
      <c r="A121" s="61" t="s">
        <v>57</v>
      </c>
      <c r="B121" s="57">
        <v>0</v>
      </c>
      <c r="C121" s="58">
        <v>0</v>
      </c>
    </row>
    <row r="122" spans="1:3" hidden="1" x14ac:dyDescent="0.25">
      <c r="A122" s="61" t="s">
        <v>11</v>
      </c>
      <c r="B122" s="57">
        <v>0</v>
      </c>
      <c r="C122" s="58">
        <v>0</v>
      </c>
    </row>
    <row r="123" spans="1:3" x14ac:dyDescent="0.25">
      <c r="A123" s="59" t="s">
        <v>36</v>
      </c>
      <c r="B123" s="60">
        <f>SUM(B93:B122)</f>
        <v>26994</v>
      </c>
      <c r="C123" s="54">
        <f t="shared" ref="C123" si="3">SUM(C93:C122)</f>
        <v>13718.800000000001</v>
      </c>
    </row>
    <row r="124" spans="1:3" x14ac:dyDescent="0.25">
      <c r="A124" s="111" t="s">
        <v>65</v>
      </c>
      <c r="B124" s="111"/>
      <c r="C124" s="111"/>
    </row>
    <row r="125" spans="1:3" x14ac:dyDescent="0.25">
      <c r="A125" s="61" t="s">
        <v>27</v>
      </c>
      <c r="B125" s="57">
        <v>587</v>
      </c>
      <c r="C125" s="58">
        <v>855</v>
      </c>
    </row>
    <row r="126" spans="1:3" hidden="1" x14ac:dyDescent="0.25">
      <c r="A126" s="61" t="s">
        <v>14</v>
      </c>
      <c r="B126" s="57">
        <v>0</v>
      </c>
      <c r="C126" s="58">
        <v>0</v>
      </c>
    </row>
    <row r="127" spans="1:3" hidden="1" x14ac:dyDescent="0.25">
      <c r="A127" s="61" t="s">
        <v>9</v>
      </c>
      <c r="B127" s="57">
        <v>0</v>
      </c>
      <c r="C127" s="58">
        <v>0</v>
      </c>
    </row>
    <row r="128" spans="1:3" hidden="1" x14ac:dyDescent="0.25">
      <c r="A128" s="61" t="s">
        <v>13</v>
      </c>
      <c r="B128" s="57">
        <v>0</v>
      </c>
      <c r="C128" s="58">
        <v>0</v>
      </c>
    </row>
    <row r="129" spans="1:3" hidden="1" x14ac:dyDescent="0.25">
      <c r="A129" s="61" t="s">
        <v>56</v>
      </c>
      <c r="B129" s="57">
        <v>0</v>
      </c>
      <c r="C129" s="58">
        <v>0</v>
      </c>
    </row>
    <row r="130" spans="1:3" hidden="1" x14ac:dyDescent="0.25">
      <c r="A130" s="61" t="s">
        <v>41</v>
      </c>
      <c r="B130" s="57">
        <v>0</v>
      </c>
      <c r="C130" s="58">
        <v>0</v>
      </c>
    </row>
    <row r="131" spans="1:3" hidden="1" x14ac:dyDescent="0.25">
      <c r="A131" s="61" t="s">
        <v>32</v>
      </c>
      <c r="B131" s="57">
        <v>0</v>
      </c>
      <c r="C131" s="58">
        <v>0</v>
      </c>
    </row>
    <row r="132" spans="1:3" x14ac:dyDescent="0.25">
      <c r="A132" s="61" t="s">
        <v>7</v>
      </c>
      <c r="B132" s="57">
        <v>3232</v>
      </c>
      <c r="C132" s="58">
        <v>2462</v>
      </c>
    </row>
    <row r="133" spans="1:3" x14ac:dyDescent="0.25">
      <c r="A133" s="61" t="s">
        <v>24</v>
      </c>
      <c r="B133" s="57">
        <v>1040</v>
      </c>
      <c r="C133" s="58">
        <v>920</v>
      </c>
    </row>
    <row r="134" spans="1:3" hidden="1" x14ac:dyDescent="0.25">
      <c r="A134" s="61" t="s">
        <v>35</v>
      </c>
      <c r="B134" s="57">
        <v>0</v>
      </c>
      <c r="C134" s="58">
        <v>0</v>
      </c>
    </row>
    <row r="135" spans="1:3" x14ac:dyDescent="0.25">
      <c r="A135" s="61" t="s">
        <v>30</v>
      </c>
      <c r="B135" s="57">
        <v>7278</v>
      </c>
      <c r="C135" s="58">
        <v>6986</v>
      </c>
    </row>
    <row r="136" spans="1:3" hidden="1" x14ac:dyDescent="0.25">
      <c r="A136" s="61" t="s">
        <v>20</v>
      </c>
      <c r="B136" s="57">
        <v>0</v>
      </c>
      <c r="C136" s="58">
        <v>0</v>
      </c>
    </row>
    <row r="137" spans="1:3" hidden="1" x14ac:dyDescent="0.25">
      <c r="A137" s="61" t="s">
        <v>17</v>
      </c>
      <c r="B137" s="57">
        <v>0</v>
      </c>
      <c r="C137" s="58">
        <v>0</v>
      </c>
    </row>
    <row r="138" spans="1:3" hidden="1" x14ac:dyDescent="0.25">
      <c r="A138" s="61" t="s">
        <v>12</v>
      </c>
      <c r="B138" s="57">
        <v>0</v>
      </c>
      <c r="C138" s="58">
        <v>0</v>
      </c>
    </row>
    <row r="139" spans="1:3" x14ac:dyDescent="0.25">
      <c r="A139" s="61" t="s">
        <v>40</v>
      </c>
      <c r="B139" s="57">
        <v>2967</v>
      </c>
      <c r="C139" s="58">
        <v>1991</v>
      </c>
    </row>
    <row r="140" spans="1:3" x14ac:dyDescent="0.25">
      <c r="A140" s="61" t="s">
        <v>28</v>
      </c>
      <c r="B140" s="57">
        <v>6322</v>
      </c>
      <c r="C140" s="58">
        <v>5951</v>
      </c>
    </row>
    <row r="141" spans="1:3" x14ac:dyDescent="0.25">
      <c r="A141" s="61" t="s">
        <v>29</v>
      </c>
      <c r="B141" s="57">
        <v>3468</v>
      </c>
      <c r="C141" s="58">
        <v>2580</v>
      </c>
    </row>
    <row r="142" spans="1:3" hidden="1" x14ac:dyDescent="0.25">
      <c r="A142" s="61" t="s">
        <v>15</v>
      </c>
      <c r="B142" s="57">
        <v>0</v>
      </c>
      <c r="C142" s="58">
        <v>0</v>
      </c>
    </row>
    <row r="143" spans="1:3" x14ac:dyDescent="0.25">
      <c r="A143" s="61" t="s">
        <v>10</v>
      </c>
      <c r="B143" s="57">
        <v>777</v>
      </c>
      <c r="C143" s="58">
        <v>592</v>
      </c>
    </row>
    <row r="144" spans="1:3" hidden="1" x14ac:dyDescent="0.25">
      <c r="A144" s="61" t="s">
        <v>8</v>
      </c>
      <c r="B144" s="57"/>
      <c r="C144" s="58"/>
    </row>
    <row r="145" spans="1:3" hidden="1" x14ac:dyDescent="0.25">
      <c r="A145" s="61" t="s">
        <v>47</v>
      </c>
      <c r="B145" s="57">
        <v>0</v>
      </c>
      <c r="C145" s="58">
        <v>0</v>
      </c>
    </row>
    <row r="146" spans="1:3" x14ac:dyDescent="0.25">
      <c r="A146" s="61" t="s">
        <v>16</v>
      </c>
      <c r="B146" s="57">
        <v>28660</v>
      </c>
      <c r="C146" s="58">
        <v>27240.3</v>
      </c>
    </row>
    <row r="147" spans="1:3" hidden="1" x14ac:dyDescent="0.25">
      <c r="A147" s="61" t="s">
        <v>55</v>
      </c>
      <c r="B147" s="57">
        <v>0</v>
      </c>
      <c r="C147" s="58">
        <v>0</v>
      </c>
    </row>
    <row r="148" spans="1:3" hidden="1" x14ac:dyDescent="0.25">
      <c r="A148" s="61" t="s">
        <v>23</v>
      </c>
      <c r="B148" s="57">
        <v>0</v>
      </c>
      <c r="C148" s="58">
        <v>0</v>
      </c>
    </row>
    <row r="149" spans="1:3" x14ac:dyDescent="0.25">
      <c r="A149" s="61" t="s">
        <v>39</v>
      </c>
      <c r="B149" s="57">
        <v>5571</v>
      </c>
      <c r="C149" s="58">
        <v>4930</v>
      </c>
    </row>
    <row r="150" spans="1:3" x14ac:dyDescent="0.25">
      <c r="A150" s="61" t="s">
        <v>38</v>
      </c>
      <c r="B150" s="57">
        <v>598</v>
      </c>
      <c r="C150" s="58">
        <v>371</v>
      </c>
    </row>
    <row r="151" spans="1:3" x14ac:dyDescent="0.25">
      <c r="A151" s="61" t="s">
        <v>37</v>
      </c>
      <c r="B151" s="57">
        <v>2621</v>
      </c>
      <c r="C151" s="58">
        <v>2318</v>
      </c>
    </row>
    <row r="152" spans="1:3" hidden="1" x14ac:dyDescent="0.25">
      <c r="A152" s="61" t="s">
        <v>21</v>
      </c>
      <c r="B152" s="57">
        <v>0</v>
      </c>
      <c r="C152" s="58">
        <v>0</v>
      </c>
    </row>
    <row r="153" spans="1:3" hidden="1" x14ac:dyDescent="0.25">
      <c r="A153" s="61" t="s">
        <v>57</v>
      </c>
      <c r="B153" s="57">
        <v>0</v>
      </c>
      <c r="C153" s="58">
        <v>0</v>
      </c>
    </row>
    <row r="154" spans="1:3" x14ac:dyDescent="0.25">
      <c r="A154" s="61" t="s">
        <v>11</v>
      </c>
      <c r="B154" s="57">
        <v>6615</v>
      </c>
      <c r="C154" s="58">
        <v>5045</v>
      </c>
    </row>
    <row r="155" spans="1:3" hidden="1" x14ac:dyDescent="0.25">
      <c r="A155" s="62" t="s">
        <v>58</v>
      </c>
      <c r="B155" s="57"/>
      <c r="C155" s="58"/>
    </row>
    <row r="156" spans="1:3" hidden="1" x14ac:dyDescent="0.25">
      <c r="A156" s="62" t="s">
        <v>59</v>
      </c>
      <c r="B156" s="57"/>
      <c r="C156" s="58"/>
    </row>
    <row r="157" spans="1:3" hidden="1" x14ac:dyDescent="0.25">
      <c r="A157" s="62" t="s">
        <v>42</v>
      </c>
      <c r="B157" s="57"/>
      <c r="C157" s="58"/>
    </row>
    <row r="158" spans="1:3" hidden="1" x14ac:dyDescent="0.25">
      <c r="A158" s="62" t="s">
        <v>44</v>
      </c>
      <c r="B158" s="57"/>
      <c r="C158" s="58"/>
    </row>
    <row r="159" spans="1:3" hidden="1" x14ac:dyDescent="0.25">
      <c r="A159" s="62" t="s">
        <v>43</v>
      </c>
      <c r="B159" s="57"/>
      <c r="C159" s="58"/>
    </row>
    <row r="160" spans="1:3" hidden="1" x14ac:dyDescent="0.25">
      <c r="A160" s="62" t="s">
        <v>60</v>
      </c>
      <c r="B160" s="57"/>
      <c r="C160" s="58"/>
    </row>
    <row r="161" spans="1:3" hidden="1" x14ac:dyDescent="0.25">
      <c r="A161" s="67" t="s">
        <v>85</v>
      </c>
      <c r="B161" s="57"/>
      <c r="C161" s="58"/>
    </row>
    <row r="162" spans="1:3" hidden="1" x14ac:dyDescent="0.25">
      <c r="A162" s="62" t="s">
        <v>61</v>
      </c>
      <c r="B162" s="57"/>
      <c r="C162" s="58"/>
    </row>
    <row r="163" spans="1:3" x14ac:dyDescent="0.25">
      <c r="A163" s="59" t="s">
        <v>45</v>
      </c>
      <c r="B163" s="60">
        <f>SUM(B125:B154)</f>
        <v>69736</v>
      </c>
      <c r="C163" s="54">
        <f>SUM(C125:C154)</f>
        <v>62241.3</v>
      </c>
    </row>
    <row r="164" spans="1:3" ht="19.5" hidden="1" customHeight="1" x14ac:dyDescent="0.25">
      <c r="A164" s="65" t="s">
        <v>46</v>
      </c>
      <c r="B164" s="63">
        <f>SUM(B155:B162)</f>
        <v>0</v>
      </c>
      <c r="C164" s="64">
        <f t="shared" ref="C164" si="4">SUM(C155:C162)</f>
        <v>0</v>
      </c>
    </row>
    <row r="165" spans="1:3" x14ac:dyDescent="0.25">
      <c r="A165" s="59" t="s">
        <v>36</v>
      </c>
      <c r="B165" s="60">
        <f>B163+B164</f>
        <v>69736</v>
      </c>
      <c r="C165" s="54">
        <f t="shared" ref="C165" si="5">C163+C164</f>
        <v>62241.3</v>
      </c>
    </row>
    <row r="166" spans="1:3" x14ac:dyDescent="0.25">
      <c r="A166" s="102" t="s">
        <v>68</v>
      </c>
      <c r="B166" s="102"/>
      <c r="C166" s="102"/>
    </row>
    <row r="167" spans="1:3" hidden="1" x14ac:dyDescent="0.25">
      <c r="A167" s="50" t="s">
        <v>7</v>
      </c>
      <c r="B167" s="43">
        <v>0</v>
      </c>
      <c r="C167" s="44">
        <v>0</v>
      </c>
    </row>
    <row r="168" spans="1:3" hidden="1" x14ac:dyDescent="0.25">
      <c r="A168" s="50" t="s">
        <v>8</v>
      </c>
      <c r="B168" s="43">
        <v>0</v>
      </c>
      <c r="C168" s="44">
        <v>0</v>
      </c>
    </row>
    <row r="169" spans="1:3" hidden="1" x14ac:dyDescent="0.25">
      <c r="A169" s="50" t="s">
        <v>9</v>
      </c>
      <c r="B169" s="43">
        <v>0</v>
      </c>
      <c r="C169" s="44">
        <v>0</v>
      </c>
    </row>
    <row r="170" spans="1:3" hidden="1" x14ac:dyDescent="0.25">
      <c r="A170" s="50" t="s">
        <v>10</v>
      </c>
      <c r="B170" s="43">
        <v>0</v>
      </c>
      <c r="C170" s="44">
        <v>0</v>
      </c>
    </row>
    <row r="171" spans="1:3" hidden="1" x14ac:dyDescent="0.25">
      <c r="A171" s="50" t="s">
        <v>11</v>
      </c>
      <c r="B171" s="43">
        <v>0</v>
      </c>
      <c r="C171" s="44">
        <v>0</v>
      </c>
    </row>
    <row r="172" spans="1:3" hidden="1" x14ac:dyDescent="0.25">
      <c r="A172" s="50" t="s">
        <v>12</v>
      </c>
      <c r="B172" s="43">
        <v>0</v>
      </c>
      <c r="C172" s="44">
        <v>0</v>
      </c>
    </row>
    <row r="173" spans="1:3" hidden="1" x14ac:dyDescent="0.25">
      <c r="A173" s="50" t="s">
        <v>13</v>
      </c>
      <c r="B173" s="43">
        <v>0</v>
      </c>
      <c r="C173" s="44">
        <v>0</v>
      </c>
    </row>
    <row r="174" spans="1:3" hidden="1" x14ac:dyDescent="0.25">
      <c r="A174" s="50" t="s">
        <v>14</v>
      </c>
      <c r="B174" s="43">
        <v>0</v>
      </c>
      <c r="C174" s="44">
        <v>0</v>
      </c>
    </row>
    <row r="175" spans="1:3" hidden="1" x14ac:dyDescent="0.25">
      <c r="A175" s="50" t="s">
        <v>15</v>
      </c>
      <c r="B175" s="43">
        <v>0</v>
      </c>
      <c r="C175" s="44">
        <v>0</v>
      </c>
    </row>
    <row r="176" spans="1:3" x14ac:dyDescent="0.25">
      <c r="A176" s="50" t="s">
        <v>16</v>
      </c>
      <c r="B176" s="45">
        <v>638</v>
      </c>
      <c r="C176" s="46">
        <v>5794.7</v>
      </c>
    </row>
    <row r="177" spans="1:3" hidden="1" x14ac:dyDescent="0.25">
      <c r="A177" s="50" t="s">
        <v>17</v>
      </c>
      <c r="B177" s="45">
        <v>0</v>
      </c>
      <c r="C177" s="46">
        <v>0</v>
      </c>
    </row>
    <row r="178" spans="1:3" hidden="1" x14ac:dyDescent="0.25">
      <c r="A178" s="50" t="s">
        <v>18</v>
      </c>
      <c r="B178" s="45">
        <v>0</v>
      </c>
      <c r="C178" s="46">
        <v>0</v>
      </c>
    </row>
    <row r="179" spans="1:3" hidden="1" x14ac:dyDescent="0.25">
      <c r="A179" s="50" t="s">
        <v>19</v>
      </c>
      <c r="B179" s="45">
        <v>0</v>
      </c>
      <c r="C179" s="46">
        <v>0</v>
      </c>
    </row>
    <row r="180" spans="1:3" hidden="1" x14ac:dyDescent="0.25">
      <c r="A180" s="50" t="s">
        <v>69</v>
      </c>
      <c r="B180" s="45">
        <v>0</v>
      </c>
      <c r="C180" s="46">
        <v>0</v>
      </c>
    </row>
    <row r="181" spans="1:3" hidden="1" x14ac:dyDescent="0.25">
      <c r="A181" s="50" t="s">
        <v>20</v>
      </c>
      <c r="B181" s="45">
        <v>0</v>
      </c>
      <c r="C181" s="46">
        <v>0</v>
      </c>
    </row>
    <row r="182" spans="1:3" hidden="1" x14ac:dyDescent="0.25">
      <c r="A182" s="50" t="s">
        <v>21</v>
      </c>
      <c r="B182" s="45">
        <v>0</v>
      </c>
      <c r="C182" s="46">
        <v>0</v>
      </c>
    </row>
    <row r="183" spans="1:3" hidden="1" x14ac:dyDescent="0.25">
      <c r="A183" s="50" t="s">
        <v>22</v>
      </c>
      <c r="B183" s="45">
        <v>0</v>
      </c>
      <c r="C183" s="46">
        <v>0</v>
      </c>
    </row>
    <row r="184" spans="1:3" hidden="1" x14ac:dyDescent="0.25">
      <c r="A184" s="50" t="s">
        <v>23</v>
      </c>
      <c r="B184" s="45">
        <v>0</v>
      </c>
      <c r="C184" s="46">
        <v>0</v>
      </c>
    </row>
    <row r="185" spans="1:3" hidden="1" x14ac:dyDescent="0.25">
      <c r="A185" s="50" t="s">
        <v>24</v>
      </c>
      <c r="B185" s="45">
        <v>0</v>
      </c>
      <c r="C185" s="46">
        <v>0</v>
      </c>
    </row>
    <row r="186" spans="1:3" hidden="1" x14ac:dyDescent="0.25">
      <c r="A186" s="50" t="s">
        <v>25</v>
      </c>
      <c r="B186" s="45">
        <v>0</v>
      </c>
      <c r="C186" s="46">
        <v>0</v>
      </c>
    </row>
    <row r="187" spans="1:3" hidden="1" x14ac:dyDescent="0.25">
      <c r="A187" s="50" t="s">
        <v>51</v>
      </c>
      <c r="B187" s="45">
        <v>0</v>
      </c>
      <c r="C187" s="46">
        <v>0</v>
      </c>
    </row>
    <row r="188" spans="1:3" ht="30" x14ac:dyDescent="0.25">
      <c r="A188" s="50" t="s">
        <v>70</v>
      </c>
      <c r="B188" s="45">
        <v>270</v>
      </c>
      <c r="C188" s="46">
        <v>3320</v>
      </c>
    </row>
    <row r="189" spans="1:3" hidden="1" x14ac:dyDescent="0.25">
      <c r="A189" s="50" t="s">
        <v>26</v>
      </c>
      <c r="B189" s="45">
        <v>0</v>
      </c>
      <c r="C189" s="46">
        <v>0</v>
      </c>
    </row>
    <row r="190" spans="1:3" hidden="1" x14ac:dyDescent="0.25">
      <c r="A190" s="50" t="s">
        <v>27</v>
      </c>
      <c r="B190" s="45">
        <v>0</v>
      </c>
      <c r="C190" s="46">
        <v>0</v>
      </c>
    </row>
    <row r="191" spans="1:3" hidden="1" x14ac:dyDescent="0.25">
      <c r="A191" s="50" t="s">
        <v>28</v>
      </c>
      <c r="B191" s="45">
        <v>0</v>
      </c>
      <c r="C191" s="46">
        <v>0</v>
      </c>
    </row>
    <row r="192" spans="1:3" hidden="1" x14ac:dyDescent="0.25">
      <c r="A192" s="50" t="s">
        <v>29</v>
      </c>
      <c r="B192" s="45">
        <v>0</v>
      </c>
      <c r="C192" s="46">
        <v>0</v>
      </c>
    </row>
    <row r="193" spans="1:3" x14ac:dyDescent="0.25">
      <c r="A193" s="50" t="s">
        <v>30</v>
      </c>
      <c r="B193" s="45">
        <v>504</v>
      </c>
      <c r="C193" s="46">
        <v>4436.8</v>
      </c>
    </row>
    <row r="194" spans="1:3" hidden="1" x14ac:dyDescent="0.25">
      <c r="A194" s="50" t="s">
        <v>31</v>
      </c>
      <c r="B194" s="45">
        <v>0</v>
      </c>
      <c r="C194" s="46">
        <v>0</v>
      </c>
    </row>
    <row r="195" spans="1:3" hidden="1" x14ac:dyDescent="0.25">
      <c r="A195" s="50" t="s">
        <v>32</v>
      </c>
      <c r="B195" s="45">
        <v>0</v>
      </c>
      <c r="C195" s="46">
        <v>0</v>
      </c>
    </row>
    <row r="196" spans="1:3" hidden="1" x14ac:dyDescent="0.25">
      <c r="A196" s="50" t="s">
        <v>33</v>
      </c>
      <c r="B196" s="45">
        <v>0</v>
      </c>
      <c r="C196" s="46">
        <v>0</v>
      </c>
    </row>
    <row r="197" spans="1:3" ht="30" hidden="1" x14ac:dyDescent="0.25">
      <c r="A197" s="50" t="s">
        <v>34</v>
      </c>
      <c r="B197" s="45">
        <v>0</v>
      </c>
      <c r="C197" s="46">
        <v>0</v>
      </c>
    </row>
    <row r="198" spans="1:3" x14ac:dyDescent="0.25">
      <c r="A198" s="50" t="s">
        <v>35</v>
      </c>
      <c r="B198" s="45">
        <v>58</v>
      </c>
      <c r="C198" s="46">
        <v>1061.7</v>
      </c>
    </row>
    <row r="199" spans="1:3" x14ac:dyDescent="0.25">
      <c r="A199" s="38" t="s">
        <v>36</v>
      </c>
      <c r="B199" s="6">
        <f>SUM(B167:B198)</f>
        <v>1470</v>
      </c>
      <c r="C199" s="32">
        <f>SUM(C167:C198)</f>
        <v>14613.2</v>
      </c>
    </row>
    <row r="200" spans="1:3" hidden="1" x14ac:dyDescent="0.25">
      <c r="A200" s="35" t="s">
        <v>48</v>
      </c>
      <c r="B200" s="7"/>
      <c r="C200" s="39"/>
    </row>
    <row r="201" spans="1:3" hidden="1" x14ac:dyDescent="0.25">
      <c r="A201" s="47" t="s">
        <v>49</v>
      </c>
      <c r="B201" s="9"/>
      <c r="C201" s="48"/>
    </row>
    <row r="202" spans="1:3" ht="15.75" x14ac:dyDescent="0.25">
      <c r="A202" s="8" t="s">
        <v>50</v>
      </c>
      <c r="B202" s="8"/>
      <c r="C202" s="49">
        <f>C49+C91+C123+C165+C199+C200</f>
        <v>152577.60000000003</v>
      </c>
    </row>
    <row r="203" spans="1:3" ht="15.75" x14ac:dyDescent="0.25">
      <c r="A203" s="82" t="s">
        <v>92</v>
      </c>
      <c r="B203" s="86">
        <v>19285</v>
      </c>
      <c r="C203" s="49">
        <v>22864.3</v>
      </c>
    </row>
    <row r="204" spans="1:3" ht="15.75" x14ac:dyDescent="0.25">
      <c r="A204" s="82" t="s">
        <v>93</v>
      </c>
      <c r="B204" s="86">
        <v>35</v>
      </c>
      <c r="C204" s="49">
        <v>35.799999999999997</v>
      </c>
    </row>
    <row r="205" spans="1:3" hidden="1" x14ac:dyDescent="0.25">
      <c r="A205" s="104" t="s">
        <v>94</v>
      </c>
      <c r="B205" s="105"/>
      <c r="C205" s="106"/>
    </row>
    <row r="206" spans="1:3" hidden="1" x14ac:dyDescent="0.25">
      <c r="A206" s="21" t="s">
        <v>7</v>
      </c>
      <c r="B206" s="9"/>
      <c r="C206" s="24"/>
    </row>
    <row r="207" spans="1:3" hidden="1" x14ac:dyDescent="0.25">
      <c r="A207" s="21" t="s">
        <v>67</v>
      </c>
      <c r="B207" s="9"/>
      <c r="C207" s="25"/>
    </row>
    <row r="208" spans="1:3" hidden="1" x14ac:dyDescent="0.25">
      <c r="A208" s="21" t="s">
        <v>8</v>
      </c>
      <c r="B208" s="9"/>
      <c r="C208" s="25"/>
    </row>
    <row r="209" spans="1:3" hidden="1" x14ac:dyDescent="0.25">
      <c r="A209" s="21" t="s">
        <v>9</v>
      </c>
      <c r="B209" s="9"/>
      <c r="C209" s="25"/>
    </row>
    <row r="210" spans="1:3" hidden="1" x14ac:dyDescent="0.25">
      <c r="A210" s="21" t="s">
        <v>10</v>
      </c>
      <c r="B210" s="9"/>
      <c r="C210" s="25"/>
    </row>
    <row r="211" spans="1:3" hidden="1" x14ac:dyDescent="0.25">
      <c r="A211" s="21" t="s">
        <v>11</v>
      </c>
      <c r="B211" s="9"/>
      <c r="C211" s="25"/>
    </row>
    <row r="212" spans="1:3" hidden="1" x14ac:dyDescent="0.25">
      <c r="A212" s="21" t="s">
        <v>12</v>
      </c>
      <c r="B212" s="9"/>
      <c r="C212" s="25"/>
    </row>
    <row r="213" spans="1:3" hidden="1" x14ac:dyDescent="0.25">
      <c r="A213" s="21" t="s">
        <v>13</v>
      </c>
      <c r="B213" s="9"/>
      <c r="C213" s="25"/>
    </row>
    <row r="214" spans="1:3" hidden="1" x14ac:dyDescent="0.25">
      <c r="A214" s="21" t="s">
        <v>14</v>
      </c>
      <c r="B214" s="9"/>
      <c r="C214" s="25"/>
    </row>
    <row r="215" spans="1:3" hidden="1" x14ac:dyDescent="0.25">
      <c r="A215" s="21" t="s">
        <v>15</v>
      </c>
      <c r="B215" s="9"/>
      <c r="C215" s="25"/>
    </row>
    <row r="216" spans="1:3" hidden="1" x14ac:dyDescent="0.25">
      <c r="A216" s="21" t="s">
        <v>16</v>
      </c>
      <c r="B216" s="9"/>
      <c r="C216" s="25"/>
    </row>
    <row r="217" spans="1:3" hidden="1" x14ac:dyDescent="0.25">
      <c r="A217" s="21" t="s">
        <v>17</v>
      </c>
      <c r="B217" s="9"/>
      <c r="C217" s="25"/>
    </row>
    <row r="218" spans="1:3" hidden="1" x14ac:dyDescent="0.25">
      <c r="A218" s="21" t="s">
        <v>18</v>
      </c>
      <c r="B218" s="9"/>
      <c r="C218" s="25"/>
    </row>
    <row r="219" spans="1:3" hidden="1" x14ac:dyDescent="0.25">
      <c r="A219" s="21" t="s">
        <v>19</v>
      </c>
      <c r="B219" s="9"/>
      <c r="C219" s="25"/>
    </row>
    <row r="220" spans="1:3" hidden="1" x14ac:dyDescent="0.25">
      <c r="A220" s="21" t="s">
        <v>53</v>
      </c>
      <c r="B220" s="9"/>
      <c r="C220" s="25"/>
    </row>
    <row r="221" spans="1:3" hidden="1" x14ac:dyDescent="0.25">
      <c r="A221" s="21" t="s">
        <v>20</v>
      </c>
      <c r="B221" s="9"/>
      <c r="C221" s="25"/>
    </row>
    <row r="222" spans="1:3" hidden="1" x14ac:dyDescent="0.25">
      <c r="A222" s="21" t="s">
        <v>21</v>
      </c>
      <c r="B222" s="9"/>
      <c r="C222" s="25"/>
    </row>
    <row r="223" spans="1:3" hidden="1" x14ac:dyDescent="0.25">
      <c r="A223" s="21" t="s">
        <v>22</v>
      </c>
      <c r="B223" s="9"/>
      <c r="C223" s="25"/>
    </row>
    <row r="224" spans="1:3" hidden="1" x14ac:dyDescent="0.25">
      <c r="A224" s="21" t="s">
        <v>23</v>
      </c>
      <c r="B224" s="9"/>
      <c r="C224" s="25"/>
    </row>
    <row r="225" spans="1:3" hidden="1" x14ac:dyDescent="0.25">
      <c r="A225" s="21" t="s">
        <v>24</v>
      </c>
      <c r="B225" s="9"/>
      <c r="C225" s="25"/>
    </row>
    <row r="226" spans="1:3" hidden="1" x14ac:dyDescent="0.25">
      <c r="A226" s="21" t="s">
        <v>25</v>
      </c>
      <c r="B226" s="9"/>
      <c r="C226" s="25"/>
    </row>
    <row r="227" spans="1:3" hidden="1" x14ac:dyDescent="0.25">
      <c r="A227" s="21" t="s">
        <v>51</v>
      </c>
      <c r="B227" s="9"/>
      <c r="C227" s="25"/>
    </row>
    <row r="228" spans="1:3" hidden="1" x14ac:dyDescent="0.25">
      <c r="A228" s="21" t="s">
        <v>52</v>
      </c>
      <c r="B228" s="9"/>
      <c r="C228" s="25"/>
    </row>
    <row r="229" spans="1:3" hidden="1" x14ac:dyDescent="0.25">
      <c r="A229" s="21" t="s">
        <v>26</v>
      </c>
      <c r="B229" s="9"/>
      <c r="C229" s="25"/>
    </row>
    <row r="230" spans="1:3" hidden="1" x14ac:dyDescent="0.25">
      <c r="A230" s="21" t="s">
        <v>27</v>
      </c>
      <c r="B230" s="9"/>
      <c r="C230" s="25"/>
    </row>
    <row r="231" spans="1:3" hidden="1" x14ac:dyDescent="0.25">
      <c r="A231" s="21" t="s">
        <v>28</v>
      </c>
      <c r="B231" s="9"/>
      <c r="C231" s="25"/>
    </row>
    <row r="232" spans="1:3" hidden="1" x14ac:dyDescent="0.25">
      <c r="A232" s="21" t="s">
        <v>29</v>
      </c>
      <c r="B232" s="9"/>
      <c r="C232" s="25"/>
    </row>
    <row r="233" spans="1:3" hidden="1" x14ac:dyDescent="0.25">
      <c r="A233" s="21" t="s">
        <v>30</v>
      </c>
      <c r="B233" s="9"/>
      <c r="C233" s="25"/>
    </row>
    <row r="234" spans="1:3" ht="30" hidden="1" x14ac:dyDescent="0.25">
      <c r="A234" s="21" t="s">
        <v>54</v>
      </c>
      <c r="B234" s="9"/>
      <c r="C234" s="25"/>
    </row>
    <row r="235" spans="1:3" hidden="1" x14ac:dyDescent="0.25">
      <c r="A235" s="21" t="s">
        <v>31</v>
      </c>
      <c r="B235" s="9"/>
      <c r="C235" s="25"/>
    </row>
    <row r="236" spans="1:3" hidden="1" x14ac:dyDescent="0.25">
      <c r="A236" s="21" t="s">
        <v>32</v>
      </c>
      <c r="B236" s="9"/>
      <c r="C236" s="25"/>
    </row>
    <row r="237" spans="1:3" hidden="1" x14ac:dyDescent="0.25">
      <c r="A237" s="21" t="s">
        <v>33</v>
      </c>
      <c r="B237" s="9"/>
      <c r="C237" s="25"/>
    </row>
    <row r="238" spans="1:3" ht="30" hidden="1" x14ac:dyDescent="0.25">
      <c r="A238" s="21" t="s">
        <v>34</v>
      </c>
      <c r="B238" s="9"/>
      <c r="C238" s="25"/>
    </row>
    <row r="239" spans="1:3" hidden="1" x14ac:dyDescent="0.25">
      <c r="A239" s="21" t="s">
        <v>55</v>
      </c>
      <c r="B239" s="10"/>
      <c r="C239" s="26"/>
    </row>
    <row r="240" spans="1:3" hidden="1" x14ac:dyDescent="0.25">
      <c r="A240" s="21" t="s">
        <v>35</v>
      </c>
      <c r="B240" s="30"/>
      <c r="C240" s="20"/>
    </row>
    <row r="241" spans="1:3" ht="15.75" hidden="1" thickBot="1" x14ac:dyDescent="0.3">
      <c r="A241" s="28" t="s">
        <v>62</v>
      </c>
      <c r="B241" s="33">
        <f>SUM(B206:B240)</f>
        <v>0</v>
      </c>
      <c r="C241" s="34">
        <f>SUM(C206:C240)</f>
        <v>0</v>
      </c>
    </row>
  </sheetData>
  <mergeCells count="15"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topLeftCell="A89" zoomScaleSheetLayoutView="100" workbookViewId="0">
      <selection activeCell="A111" sqref="A1:XFD104857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108" t="s">
        <v>0</v>
      </c>
      <c r="B1" s="108"/>
      <c r="C1" s="108"/>
    </row>
    <row r="2" spans="1:3" x14ac:dyDescent="0.25">
      <c r="A2" s="108" t="s">
        <v>1</v>
      </c>
      <c r="B2" s="108"/>
      <c r="C2" s="108"/>
    </row>
    <row r="3" spans="1:3" x14ac:dyDescent="0.25">
      <c r="A3" s="108" t="s">
        <v>97</v>
      </c>
      <c r="B3" s="108"/>
      <c r="C3" s="108"/>
    </row>
    <row r="4" spans="1:3" x14ac:dyDescent="0.25">
      <c r="A4" s="107" t="s">
        <v>2</v>
      </c>
      <c r="B4" s="107"/>
      <c r="C4" s="107"/>
    </row>
    <row r="5" spans="1:3" x14ac:dyDescent="0.25">
      <c r="A5" s="109" t="s">
        <v>78</v>
      </c>
      <c r="B5" s="109"/>
      <c r="C5" s="109"/>
    </row>
    <row r="6" spans="1:3" x14ac:dyDescent="0.25">
      <c r="A6" s="107" t="s">
        <v>3</v>
      </c>
      <c r="B6" s="107"/>
      <c r="C6" s="107"/>
    </row>
    <row r="7" spans="1:3" x14ac:dyDescent="0.25">
      <c r="A7" s="107" t="s">
        <v>4</v>
      </c>
      <c r="B7" s="107"/>
      <c r="C7" s="107"/>
    </row>
    <row r="8" spans="1:3" x14ac:dyDescent="0.25">
      <c r="A8" s="107" t="s">
        <v>87</v>
      </c>
      <c r="B8" s="107"/>
      <c r="C8" s="107"/>
    </row>
    <row r="10" spans="1:3" ht="90" x14ac:dyDescent="0.25">
      <c r="A10" s="27" t="s">
        <v>63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99" t="s">
        <v>96</v>
      </c>
      <c r="B12" s="99"/>
      <c r="C12" s="99"/>
    </row>
    <row r="13" spans="1:3" hidden="1" x14ac:dyDescent="0.25">
      <c r="A13" s="36" t="s">
        <v>7</v>
      </c>
      <c r="B13" s="4"/>
      <c r="C13" s="37"/>
    </row>
    <row r="14" spans="1:3" hidden="1" x14ac:dyDescent="0.25">
      <c r="A14" s="36" t="s">
        <v>67</v>
      </c>
      <c r="B14" s="4"/>
      <c r="C14" s="37"/>
    </row>
    <row r="15" spans="1:3" hidden="1" x14ac:dyDescent="0.25">
      <c r="A15" s="36" t="s">
        <v>8</v>
      </c>
      <c r="B15" s="4"/>
      <c r="C15" s="37"/>
    </row>
    <row r="16" spans="1:3" hidden="1" x14ac:dyDescent="0.25">
      <c r="A16" s="36" t="s">
        <v>56</v>
      </c>
      <c r="B16" s="4"/>
      <c r="C16" s="37"/>
    </row>
    <row r="17" spans="1:3" hidden="1" x14ac:dyDescent="0.25">
      <c r="A17" s="36" t="s">
        <v>9</v>
      </c>
      <c r="B17" s="4"/>
      <c r="C17" s="37"/>
    </row>
    <row r="18" spans="1:3" hidden="1" x14ac:dyDescent="0.25">
      <c r="A18" s="36" t="s">
        <v>10</v>
      </c>
      <c r="B18" s="4"/>
      <c r="C18" s="37"/>
    </row>
    <row r="19" spans="1:3" hidden="1" x14ac:dyDescent="0.25">
      <c r="A19" s="36" t="s">
        <v>11</v>
      </c>
      <c r="B19" s="4"/>
      <c r="C19" s="37"/>
    </row>
    <row r="20" spans="1:3" hidden="1" x14ac:dyDescent="0.25">
      <c r="A20" s="36" t="s">
        <v>12</v>
      </c>
      <c r="B20" s="4"/>
      <c r="C20" s="37"/>
    </row>
    <row r="21" spans="1:3" hidden="1" x14ac:dyDescent="0.25">
      <c r="A21" s="36" t="s">
        <v>13</v>
      </c>
      <c r="B21" s="4"/>
      <c r="C21" s="37"/>
    </row>
    <row r="22" spans="1:3" hidden="1" x14ac:dyDescent="0.25">
      <c r="A22" s="36" t="s">
        <v>14</v>
      </c>
      <c r="B22" s="4"/>
      <c r="C22" s="37"/>
    </row>
    <row r="23" spans="1:3" hidden="1" x14ac:dyDescent="0.25">
      <c r="A23" s="36" t="s">
        <v>15</v>
      </c>
      <c r="B23" s="4"/>
      <c r="C23" s="37"/>
    </row>
    <row r="24" spans="1:3" hidden="1" x14ac:dyDescent="0.25">
      <c r="A24" s="36" t="s">
        <v>16</v>
      </c>
      <c r="B24" s="4"/>
      <c r="C24" s="37"/>
    </row>
    <row r="25" spans="1:3" hidden="1" x14ac:dyDescent="0.25">
      <c r="A25" s="36" t="s">
        <v>17</v>
      </c>
      <c r="B25" s="4"/>
      <c r="C25" s="37"/>
    </row>
    <row r="26" spans="1:3" hidden="1" x14ac:dyDescent="0.25">
      <c r="A26" s="36" t="s">
        <v>18</v>
      </c>
      <c r="B26" s="4"/>
      <c r="C26" s="37"/>
    </row>
    <row r="27" spans="1:3" hidden="1" x14ac:dyDescent="0.25">
      <c r="A27" s="36" t="s">
        <v>19</v>
      </c>
      <c r="B27" s="4"/>
      <c r="C27" s="37"/>
    </row>
    <row r="28" spans="1:3" hidden="1" x14ac:dyDescent="0.25">
      <c r="A28" s="36" t="s">
        <v>53</v>
      </c>
      <c r="B28" s="4"/>
      <c r="C28" s="37"/>
    </row>
    <row r="29" spans="1:3" hidden="1" x14ac:dyDescent="0.25">
      <c r="A29" s="36" t="s">
        <v>20</v>
      </c>
      <c r="B29" s="4"/>
      <c r="C29" s="37"/>
    </row>
    <row r="30" spans="1:3" hidden="1" x14ac:dyDescent="0.25">
      <c r="A30" s="36" t="s">
        <v>21</v>
      </c>
      <c r="B30" s="4"/>
      <c r="C30" s="37"/>
    </row>
    <row r="31" spans="1:3" hidden="1" x14ac:dyDescent="0.25">
      <c r="A31" s="36" t="s">
        <v>22</v>
      </c>
      <c r="B31" s="4"/>
      <c r="C31" s="37"/>
    </row>
    <row r="32" spans="1:3" hidden="1" x14ac:dyDescent="0.25">
      <c r="A32" s="36" t="s">
        <v>23</v>
      </c>
      <c r="B32" s="4"/>
      <c r="C32" s="37"/>
    </row>
    <row r="33" spans="1:3" hidden="1" x14ac:dyDescent="0.25">
      <c r="A33" s="36" t="s">
        <v>24</v>
      </c>
      <c r="B33" s="4"/>
      <c r="C33" s="37"/>
    </row>
    <row r="34" spans="1:3" hidden="1" x14ac:dyDescent="0.25">
      <c r="A34" s="36" t="s">
        <v>25</v>
      </c>
      <c r="B34" s="4"/>
      <c r="C34" s="37"/>
    </row>
    <row r="35" spans="1:3" hidden="1" x14ac:dyDescent="0.25">
      <c r="A35" s="36" t="s">
        <v>51</v>
      </c>
      <c r="B35" s="4"/>
      <c r="C35" s="37"/>
    </row>
    <row r="36" spans="1:3" hidden="1" x14ac:dyDescent="0.25">
      <c r="A36" s="36" t="s">
        <v>52</v>
      </c>
      <c r="B36" s="4"/>
      <c r="C36" s="37"/>
    </row>
    <row r="37" spans="1:3" hidden="1" x14ac:dyDescent="0.25">
      <c r="A37" s="36" t="s">
        <v>26</v>
      </c>
      <c r="B37" s="4"/>
      <c r="C37" s="37"/>
    </row>
    <row r="38" spans="1:3" hidden="1" x14ac:dyDescent="0.25">
      <c r="A38" s="36" t="s">
        <v>27</v>
      </c>
      <c r="B38" s="4"/>
      <c r="C38" s="37"/>
    </row>
    <row r="39" spans="1:3" hidden="1" x14ac:dyDescent="0.25">
      <c r="A39" s="36" t="s">
        <v>28</v>
      </c>
      <c r="B39" s="4"/>
      <c r="C39" s="37"/>
    </row>
    <row r="40" spans="1:3" hidden="1" x14ac:dyDescent="0.25">
      <c r="A40" s="36" t="s">
        <v>29</v>
      </c>
      <c r="B40" s="4"/>
      <c r="C40" s="37"/>
    </row>
    <row r="41" spans="1:3" hidden="1" x14ac:dyDescent="0.25">
      <c r="A41" s="36" t="s">
        <v>30</v>
      </c>
      <c r="B41" s="4"/>
      <c r="C41" s="37"/>
    </row>
    <row r="42" spans="1:3" ht="30" hidden="1" x14ac:dyDescent="0.25">
      <c r="A42" s="36" t="s">
        <v>54</v>
      </c>
      <c r="B42" s="4"/>
      <c r="C42" s="37"/>
    </row>
    <row r="43" spans="1:3" hidden="1" x14ac:dyDescent="0.25">
      <c r="A43" s="36" t="s">
        <v>31</v>
      </c>
      <c r="B43" s="4"/>
      <c r="C43" s="37"/>
    </row>
    <row r="44" spans="1:3" hidden="1" x14ac:dyDescent="0.25">
      <c r="A44" s="36" t="s">
        <v>32</v>
      </c>
      <c r="B44" s="4"/>
      <c r="C44" s="37"/>
    </row>
    <row r="45" spans="1:3" hidden="1" x14ac:dyDescent="0.25">
      <c r="A45" s="36" t="s">
        <v>33</v>
      </c>
      <c r="B45" s="4"/>
      <c r="C45" s="37"/>
    </row>
    <row r="46" spans="1:3" ht="30" hidden="1" x14ac:dyDescent="0.25">
      <c r="A46" s="36" t="s">
        <v>34</v>
      </c>
      <c r="B46" s="4"/>
      <c r="C46" s="37"/>
    </row>
    <row r="47" spans="1:3" hidden="1" x14ac:dyDescent="0.25">
      <c r="A47" s="36" t="s">
        <v>55</v>
      </c>
      <c r="B47" s="4"/>
      <c r="C47" s="37"/>
    </row>
    <row r="48" spans="1:3" hidden="1" x14ac:dyDescent="0.25">
      <c r="A48" s="36" t="s">
        <v>35</v>
      </c>
      <c r="B48" s="4"/>
      <c r="C48" s="37"/>
    </row>
    <row r="49" spans="1:3" hidden="1" x14ac:dyDescent="0.25">
      <c r="A49" s="38" t="s">
        <v>36</v>
      </c>
      <c r="B49" s="7">
        <f>SUM(B13:B48)</f>
        <v>0</v>
      </c>
      <c r="C49" s="39">
        <f>SUM(C13:C48)</f>
        <v>0</v>
      </c>
    </row>
    <row r="50" spans="1:3" x14ac:dyDescent="0.25">
      <c r="A50" s="99" t="s">
        <v>66</v>
      </c>
      <c r="B50" s="99"/>
      <c r="C50" s="99"/>
    </row>
    <row r="51" spans="1:3" x14ac:dyDescent="0.25">
      <c r="A51" s="99" t="s">
        <v>95</v>
      </c>
      <c r="B51" s="99"/>
      <c r="C51" s="99"/>
    </row>
    <row r="52" spans="1:3" x14ac:dyDescent="0.25">
      <c r="A52" s="61" t="s">
        <v>27</v>
      </c>
      <c r="B52" s="57">
        <v>23359</v>
      </c>
      <c r="C52" s="58">
        <v>6960</v>
      </c>
    </row>
    <row r="53" spans="1:3" hidden="1" x14ac:dyDescent="0.25">
      <c r="A53" s="61" t="s">
        <v>14</v>
      </c>
      <c r="B53" s="57">
        <v>0</v>
      </c>
      <c r="C53" s="58">
        <v>0</v>
      </c>
    </row>
    <row r="54" spans="1:3" x14ac:dyDescent="0.25">
      <c r="A54" s="61" t="s">
        <v>9</v>
      </c>
      <c r="B54" s="57">
        <v>557</v>
      </c>
      <c r="C54" s="58">
        <v>156</v>
      </c>
    </row>
    <row r="55" spans="1:3" hidden="1" x14ac:dyDescent="0.25">
      <c r="A55" s="61" t="s">
        <v>13</v>
      </c>
      <c r="B55" s="57">
        <v>0</v>
      </c>
      <c r="C55" s="58">
        <v>0</v>
      </c>
    </row>
    <row r="56" spans="1:3" hidden="1" x14ac:dyDescent="0.25">
      <c r="A56" s="61" t="s">
        <v>56</v>
      </c>
      <c r="B56" s="57">
        <v>0</v>
      </c>
      <c r="C56" s="58">
        <v>0</v>
      </c>
    </row>
    <row r="57" spans="1:3" hidden="1" x14ac:dyDescent="0.25">
      <c r="A57" s="61" t="s">
        <v>41</v>
      </c>
      <c r="B57" s="57">
        <v>0</v>
      </c>
      <c r="C57" s="58">
        <v>0</v>
      </c>
    </row>
    <row r="58" spans="1:3" x14ac:dyDescent="0.25">
      <c r="A58" s="61" t="s">
        <v>32</v>
      </c>
      <c r="B58" s="57">
        <v>2290</v>
      </c>
      <c r="C58" s="58">
        <v>952</v>
      </c>
    </row>
    <row r="59" spans="1:3" x14ac:dyDescent="0.25">
      <c r="A59" s="61" t="s">
        <v>7</v>
      </c>
      <c r="B59" s="57">
        <v>3431</v>
      </c>
      <c r="C59" s="58">
        <v>950</v>
      </c>
    </row>
    <row r="60" spans="1:3" x14ac:dyDescent="0.25">
      <c r="A60" s="61" t="s">
        <v>24</v>
      </c>
      <c r="B60" s="57">
        <v>698</v>
      </c>
      <c r="C60" s="58">
        <v>206</v>
      </c>
    </row>
    <row r="61" spans="1:3" hidden="1" x14ac:dyDescent="0.25">
      <c r="A61" s="61" t="s">
        <v>35</v>
      </c>
      <c r="B61" s="57">
        <v>0</v>
      </c>
      <c r="C61" s="58">
        <v>0</v>
      </c>
    </row>
    <row r="62" spans="1:3" x14ac:dyDescent="0.25">
      <c r="A62" s="61" t="s">
        <v>30</v>
      </c>
      <c r="B62" s="57">
        <v>4851</v>
      </c>
      <c r="C62" s="58">
        <v>1594</v>
      </c>
    </row>
    <row r="63" spans="1:3" hidden="1" x14ac:dyDescent="0.25">
      <c r="A63" s="61" t="s">
        <v>20</v>
      </c>
      <c r="B63" s="57">
        <v>0</v>
      </c>
      <c r="C63" s="58">
        <v>0</v>
      </c>
    </row>
    <row r="64" spans="1:3" hidden="1" x14ac:dyDescent="0.25">
      <c r="A64" s="61" t="s">
        <v>17</v>
      </c>
      <c r="B64" s="57">
        <v>0</v>
      </c>
      <c r="C64" s="58">
        <v>0</v>
      </c>
    </row>
    <row r="65" spans="1:3" x14ac:dyDescent="0.25">
      <c r="A65" s="61" t="s">
        <v>12</v>
      </c>
      <c r="B65" s="57">
        <v>1833</v>
      </c>
      <c r="C65" s="58">
        <v>508</v>
      </c>
    </row>
    <row r="66" spans="1:3" x14ac:dyDescent="0.25">
      <c r="A66" s="61" t="s">
        <v>40</v>
      </c>
      <c r="B66" s="57">
        <v>1788</v>
      </c>
      <c r="C66" s="58">
        <v>436</v>
      </c>
    </row>
    <row r="67" spans="1:3" x14ac:dyDescent="0.25">
      <c r="A67" s="61" t="s">
        <v>28</v>
      </c>
      <c r="B67" s="57">
        <v>5144</v>
      </c>
      <c r="C67" s="58">
        <v>1183</v>
      </c>
    </row>
    <row r="68" spans="1:3" x14ac:dyDescent="0.25">
      <c r="A68" s="61" t="s">
        <v>29</v>
      </c>
      <c r="B68" s="57">
        <v>7206</v>
      </c>
      <c r="C68" s="58">
        <v>1420</v>
      </c>
    </row>
    <row r="69" spans="1:3" hidden="1" x14ac:dyDescent="0.25">
      <c r="A69" s="61" t="s">
        <v>15</v>
      </c>
      <c r="B69" s="57">
        <v>0</v>
      </c>
      <c r="C69" s="58">
        <v>0</v>
      </c>
    </row>
    <row r="70" spans="1:3" x14ac:dyDescent="0.25">
      <c r="A70" s="61" t="s">
        <v>10</v>
      </c>
      <c r="B70" s="57">
        <v>1095</v>
      </c>
      <c r="C70" s="58">
        <v>303</v>
      </c>
    </row>
    <row r="71" spans="1:3" x14ac:dyDescent="0.25">
      <c r="A71" s="61" t="s">
        <v>8</v>
      </c>
      <c r="B71" s="57">
        <v>735</v>
      </c>
      <c r="C71" s="58">
        <v>204</v>
      </c>
    </row>
    <row r="72" spans="1:3" hidden="1" x14ac:dyDescent="0.25">
      <c r="A72" s="61" t="s">
        <v>47</v>
      </c>
      <c r="B72" s="57">
        <v>0</v>
      </c>
      <c r="C72" s="58">
        <v>0</v>
      </c>
    </row>
    <row r="73" spans="1:3" x14ac:dyDescent="0.25">
      <c r="A73" s="61" t="s">
        <v>16</v>
      </c>
      <c r="B73" s="57">
        <v>82087</v>
      </c>
      <c r="C73" s="58">
        <v>46529.8</v>
      </c>
    </row>
    <row r="74" spans="1:3" hidden="1" x14ac:dyDescent="0.25">
      <c r="A74" s="61" t="s">
        <v>55</v>
      </c>
      <c r="B74" s="57">
        <v>0</v>
      </c>
      <c r="C74" s="58">
        <v>0</v>
      </c>
    </row>
    <row r="75" spans="1:3" hidden="1" x14ac:dyDescent="0.25">
      <c r="A75" s="61" t="s">
        <v>23</v>
      </c>
      <c r="B75" s="57">
        <v>0</v>
      </c>
      <c r="C75" s="58">
        <v>0</v>
      </c>
    </row>
    <row r="76" spans="1:3" x14ac:dyDescent="0.25">
      <c r="A76" s="61" t="s">
        <v>39</v>
      </c>
      <c r="B76" s="57">
        <v>1545</v>
      </c>
      <c r="C76" s="58">
        <v>456</v>
      </c>
    </row>
    <row r="77" spans="1:3" x14ac:dyDescent="0.25">
      <c r="A77" s="61" t="s">
        <v>38</v>
      </c>
      <c r="B77" s="57">
        <v>1155</v>
      </c>
      <c r="C77" s="58">
        <v>276</v>
      </c>
    </row>
    <row r="78" spans="1:3" x14ac:dyDescent="0.25">
      <c r="A78" s="61" t="s">
        <v>37</v>
      </c>
      <c r="B78" s="57">
        <v>2693</v>
      </c>
      <c r="C78" s="58">
        <v>794</v>
      </c>
    </row>
    <row r="79" spans="1:3" hidden="1" x14ac:dyDescent="0.25">
      <c r="A79" s="61" t="s">
        <v>21</v>
      </c>
      <c r="B79" s="57">
        <v>0</v>
      </c>
      <c r="C79" s="58">
        <v>0</v>
      </c>
    </row>
    <row r="80" spans="1:3" x14ac:dyDescent="0.25">
      <c r="A80" s="61" t="s">
        <v>57</v>
      </c>
      <c r="B80" s="57">
        <v>1816</v>
      </c>
      <c r="C80" s="58">
        <v>407</v>
      </c>
    </row>
    <row r="81" spans="1:3" x14ac:dyDescent="0.25">
      <c r="A81" s="61" t="s">
        <v>11</v>
      </c>
      <c r="B81" s="57">
        <v>5859</v>
      </c>
      <c r="C81" s="58">
        <v>1623</v>
      </c>
    </row>
    <row r="82" spans="1:3" hidden="1" x14ac:dyDescent="0.25">
      <c r="A82" s="62" t="s">
        <v>58</v>
      </c>
      <c r="B82" s="57">
        <v>0</v>
      </c>
      <c r="C82" s="58"/>
    </row>
    <row r="83" spans="1:3" hidden="1" x14ac:dyDescent="0.25">
      <c r="A83" s="62" t="s">
        <v>90</v>
      </c>
      <c r="B83" s="57">
        <v>0</v>
      </c>
      <c r="C83" s="58"/>
    </row>
    <row r="84" spans="1:3" hidden="1" x14ac:dyDescent="0.25">
      <c r="A84" s="62" t="s">
        <v>42</v>
      </c>
      <c r="B84" s="57">
        <v>0</v>
      </c>
      <c r="C84" s="58"/>
    </row>
    <row r="85" spans="1:3" x14ac:dyDescent="0.25">
      <c r="A85" s="62" t="s">
        <v>44</v>
      </c>
      <c r="B85" s="63">
        <v>26</v>
      </c>
      <c r="C85" s="64">
        <v>10.9</v>
      </c>
    </row>
    <row r="86" spans="1:3" hidden="1" x14ac:dyDescent="0.25">
      <c r="A86" s="62" t="s">
        <v>43</v>
      </c>
      <c r="B86" s="57">
        <v>0</v>
      </c>
      <c r="C86" s="58"/>
    </row>
    <row r="87" spans="1:3" hidden="1" x14ac:dyDescent="0.25">
      <c r="A87" s="62" t="s">
        <v>60</v>
      </c>
      <c r="B87" s="57">
        <v>0</v>
      </c>
      <c r="C87" s="58"/>
    </row>
    <row r="88" spans="1:3" s="3" customFormat="1" hidden="1" x14ac:dyDescent="0.25">
      <c r="A88" s="62" t="s">
        <v>61</v>
      </c>
      <c r="B88" s="57">
        <v>0</v>
      </c>
      <c r="C88" s="58"/>
    </row>
    <row r="89" spans="1:3" s="3" customFormat="1" x14ac:dyDescent="0.25">
      <c r="A89" s="59" t="s">
        <v>45</v>
      </c>
      <c r="B89" s="60">
        <f>SUM(B52:B81)</f>
        <v>148142</v>
      </c>
      <c r="C89" s="54">
        <f t="shared" ref="C89" si="0">SUM(C52:C81)</f>
        <v>64957.8</v>
      </c>
    </row>
    <row r="90" spans="1:3" x14ac:dyDescent="0.25">
      <c r="A90" s="65" t="s">
        <v>46</v>
      </c>
      <c r="B90" s="63">
        <f>SUM(B82:B88)</f>
        <v>26</v>
      </c>
      <c r="C90" s="64">
        <f t="shared" ref="C90" si="1">SUM(C82:C88)</f>
        <v>10.9</v>
      </c>
    </row>
    <row r="91" spans="1:3" x14ac:dyDescent="0.25">
      <c r="A91" s="59" t="s">
        <v>36</v>
      </c>
      <c r="B91" s="60">
        <f>B89+B90</f>
        <v>148168</v>
      </c>
      <c r="C91" s="54">
        <f t="shared" ref="C91" si="2">C89+C90</f>
        <v>64968.700000000004</v>
      </c>
    </row>
    <row r="92" spans="1:3" x14ac:dyDescent="0.25">
      <c r="A92" s="111" t="s">
        <v>64</v>
      </c>
      <c r="B92" s="111"/>
      <c r="C92" s="111"/>
    </row>
    <row r="93" spans="1:3" hidden="1" x14ac:dyDescent="0.25">
      <c r="A93" s="61" t="s">
        <v>27</v>
      </c>
      <c r="B93" s="57"/>
      <c r="C93" s="58"/>
    </row>
    <row r="94" spans="1:3" hidden="1" x14ac:dyDescent="0.25">
      <c r="A94" s="61" t="s">
        <v>14</v>
      </c>
      <c r="B94" s="57"/>
      <c r="C94" s="58"/>
    </row>
    <row r="95" spans="1:3" hidden="1" x14ac:dyDescent="0.25">
      <c r="A95" s="61" t="s">
        <v>9</v>
      </c>
      <c r="B95" s="57"/>
      <c r="C95" s="58"/>
    </row>
    <row r="96" spans="1:3" hidden="1" x14ac:dyDescent="0.25">
      <c r="A96" s="61" t="s">
        <v>13</v>
      </c>
      <c r="B96" s="57"/>
      <c r="C96" s="58"/>
    </row>
    <row r="97" spans="1:3" hidden="1" x14ac:dyDescent="0.25">
      <c r="A97" s="61" t="s">
        <v>56</v>
      </c>
      <c r="B97" s="57"/>
      <c r="C97" s="58"/>
    </row>
    <row r="98" spans="1:3" hidden="1" x14ac:dyDescent="0.25">
      <c r="A98" s="61" t="s">
        <v>41</v>
      </c>
      <c r="B98" s="57"/>
      <c r="C98" s="58"/>
    </row>
    <row r="99" spans="1:3" hidden="1" x14ac:dyDescent="0.25">
      <c r="A99" s="61" t="s">
        <v>32</v>
      </c>
      <c r="B99" s="57"/>
      <c r="C99" s="58"/>
    </row>
    <row r="100" spans="1:3" hidden="1" x14ac:dyDescent="0.25">
      <c r="A100" s="61" t="s">
        <v>7</v>
      </c>
      <c r="B100" s="57"/>
      <c r="C100" s="58"/>
    </row>
    <row r="101" spans="1:3" hidden="1" x14ac:dyDescent="0.25">
      <c r="A101" s="61" t="s">
        <v>24</v>
      </c>
      <c r="B101" s="66"/>
      <c r="C101" s="66"/>
    </row>
    <row r="102" spans="1:3" hidden="1" x14ac:dyDescent="0.25">
      <c r="A102" s="61" t="s">
        <v>35</v>
      </c>
      <c r="B102" s="57"/>
      <c r="C102" s="58"/>
    </row>
    <row r="103" spans="1:3" hidden="1" x14ac:dyDescent="0.25">
      <c r="A103" s="61" t="s">
        <v>30</v>
      </c>
      <c r="B103" s="57"/>
      <c r="C103" s="58"/>
    </row>
    <row r="104" spans="1:3" hidden="1" x14ac:dyDescent="0.25">
      <c r="A104" s="61" t="s">
        <v>20</v>
      </c>
      <c r="B104" s="57"/>
      <c r="C104" s="58"/>
    </row>
    <row r="105" spans="1:3" hidden="1" x14ac:dyDescent="0.25">
      <c r="A105" s="61" t="s">
        <v>17</v>
      </c>
      <c r="B105" s="57"/>
      <c r="C105" s="58"/>
    </row>
    <row r="106" spans="1:3" hidden="1" x14ac:dyDescent="0.25">
      <c r="A106" s="61" t="s">
        <v>12</v>
      </c>
      <c r="B106" s="57"/>
      <c r="C106" s="58"/>
    </row>
    <row r="107" spans="1:3" hidden="1" x14ac:dyDescent="0.25">
      <c r="A107" s="61" t="s">
        <v>40</v>
      </c>
      <c r="B107" s="57"/>
      <c r="C107" s="58"/>
    </row>
    <row r="108" spans="1:3" hidden="1" x14ac:dyDescent="0.25">
      <c r="A108" s="61" t="s">
        <v>28</v>
      </c>
      <c r="B108" s="57"/>
      <c r="C108" s="58"/>
    </row>
    <row r="109" spans="1:3" hidden="1" x14ac:dyDescent="0.25">
      <c r="A109" s="61" t="s">
        <v>29</v>
      </c>
      <c r="B109" s="57"/>
      <c r="C109" s="58"/>
    </row>
    <row r="110" spans="1:3" hidden="1" x14ac:dyDescent="0.25">
      <c r="A110" s="61" t="s">
        <v>15</v>
      </c>
      <c r="B110" s="57"/>
      <c r="C110" s="58"/>
    </row>
    <row r="111" spans="1:3" hidden="1" x14ac:dyDescent="0.25">
      <c r="A111" s="61" t="s">
        <v>10</v>
      </c>
      <c r="B111" s="57"/>
      <c r="C111" s="58"/>
    </row>
    <row r="112" spans="1:3" hidden="1" x14ac:dyDescent="0.25">
      <c r="A112" s="61" t="s">
        <v>8</v>
      </c>
      <c r="B112" s="57">
        <v>0</v>
      </c>
      <c r="C112" s="58">
        <v>0</v>
      </c>
    </row>
    <row r="113" spans="1:3" hidden="1" x14ac:dyDescent="0.25">
      <c r="A113" s="61" t="s">
        <v>47</v>
      </c>
      <c r="B113" s="57">
        <v>0</v>
      </c>
      <c r="C113" s="58">
        <v>0</v>
      </c>
    </row>
    <row r="114" spans="1:3" x14ac:dyDescent="0.25">
      <c r="A114" s="61" t="s">
        <v>16</v>
      </c>
      <c r="B114" s="57">
        <v>26458</v>
      </c>
      <c r="C114" s="58">
        <v>12954.4</v>
      </c>
    </row>
    <row r="115" spans="1:3" hidden="1" x14ac:dyDescent="0.25">
      <c r="A115" s="61" t="s">
        <v>55</v>
      </c>
      <c r="B115" s="57">
        <v>0</v>
      </c>
      <c r="C115" s="58">
        <v>0</v>
      </c>
    </row>
    <row r="116" spans="1:3" hidden="1" x14ac:dyDescent="0.25">
      <c r="A116" s="61" t="s">
        <v>23</v>
      </c>
      <c r="B116" s="57">
        <v>0</v>
      </c>
      <c r="C116" s="58">
        <v>0</v>
      </c>
    </row>
    <row r="117" spans="1:3" x14ac:dyDescent="0.25">
      <c r="A117" s="61" t="s">
        <v>39</v>
      </c>
      <c r="B117" s="57">
        <v>4</v>
      </c>
      <c r="C117" s="58">
        <v>2.2999999999999998</v>
      </c>
    </row>
    <row r="118" spans="1:3" hidden="1" x14ac:dyDescent="0.25">
      <c r="A118" s="61" t="s">
        <v>38</v>
      </c>
      <c r="B118" s="57"/>
      <c r="C118" s="58"/>
    </row>
    <row r="119" spans="1:3" hidden="1" x14ac:dyDescent="0.25">
      <c r="A119" s="61" t="s">
        <v>37</v>
      </c>
      <c r="B119" s="57"/>
      <c r="C119" s="58"/>
    </row>
    <row r="120" spans="1:3" hidden="1" x14ac:dyDescent="0.25">
      <c r="A120" s="61" t="s">
        <v>21</v>
      </c>
      <c r="B120" s="57"/>
      <c r="C120" s="58"/>
    </row>
    <row r="121" spans="1:3" hidden="1" x14ac:dyDescent="0.25">
      <c r="A121" s="61" t="s">
        <v>57</v>
      </c>
      <c r="B121" s="57"/>
      <c r="C121" s="58"/>
    </row>
    <row r="122" spans="1:3" hidden="1" x14ac:dyDescent="0.25">
      <c r="A122" s="61" t="s">
        <v>11</v>
      </c>
      <c r="B122" s="57"/>
      <c r="C122" s="58"/>
    </row>
    <row r="123" spans="1:3" x14ac:dyDescent="0.25">
      <c r="A123" s="59" t="s">
        <v>36</v>
      </c>
      <c r="B123" s="60">
        <f>SUM(B93:B122)</f>
        <v>26462</v>
      </c>
      <c r="C123" s="54">
        <f t="shared" ref="C123" si="3">SUM(C93:C122)</f>
        <v>12956.699999999999</v>
      </c>
    </row>
    <row r="124" spans="1:3" x14ac:dyDescent="0.25">
      <c r="A124" s="111" t="s">
        <v>65</v>
      </c>
      <c r="B124" s="111"/>
      <c r="C124" s="111"/>
    </row>
    <row r="125" spans="1:3" x14ac:dyDescent="0.25">
      <c r="A125" s="61" t="s">
        <v>27</v>
      </c>
      <c r="B125" s="57">
        <v>3320</v>
      </c>
      <c r="C125" s="58">
        <v>4405</v>
      </c>
    </row>
    <row r="126" spans="1:3" hidden="1" x14ac:dyDescent="0.25">
      <c r="A126" s="61" t="s">
        <v>14</v>
      </c>
      <c r="B126" s="57">
        <v>0</v>
      </c>
      <c r="C126" s="58">
        <v>0</v>
      </c>
    </row>
    <row r="127" spans="1:3" x14ac:dyDescent="0.25">
      <c r="A127" s="61" t="s">
        <v>9</v>
      </c>
      <c r="B127" s="57">
        <v>1202</v>
      </c>
      <c r="C127" s="58">
        <v>862</v>
      </c>
    </row>
    <row r="128" spans="1:3" hidden="1" x14ac:dyDescent="0.25">
      <c r="A128" s="61" t="s">
        <v>13</v>
      </c>
      <c r="B128" s="57">
        <v>0</v>
      </c>
      <c r="C128" s="58">
        <v>0</v>
      </c>
    </row>
    <row r="129" spans="1:3" hidden="1" x14ac:dyDescent="0.25">
      <c r="A129" s="61" t="s">
        <v>56</v>
      </c>
      <c r="B129" s="57">
        <v>0</v>
      </c>
      <c r="C129" s="58">
        <v>0</v>
      </c>
    </row>
    <row r="130" spans="1:3" hidden="1" x14ac:dyDescent="0.25">
      <c r="A130" s="61" t="s">
        <v>41</v>
      </c>
      <c r="B130" s="57">
        <v>0</v>
      </c>
      <c r="C130" s="58">
        <v>0</v>
      </c>
    </row>
    <row r="131" spans="1:3" x14ac:dyDescent="0.25">
      <c r="A131" s="61" t="s">
        <v>32</v>
      </c>
      <c r="B131" s="57">
        <v>375</v>
      </c>
      <c r="C131" s="58">
        <v>349</v>
      </c>
    </row>
    <row r="132" spans="1:3" x14ac:dyDescent="0.25">
      <c r="A132" s="61" t="s">
        <v>7</v>
      </c>
      <c r="B132" s="57">
        <v>1021</v>
      </c>
      <c r="C132" s="58">
        <v>732</v>
      </c>
    </row>
    <row r="133" spans="1:3" x14ac:dyDescent="0.25">
      <c r="A133" s="61" t="s">
        <v>24</v>
      </c>
      <c r="B133" s="57">
        <v>1223</v>
      </c>
      <c r="C133" s="58">
        <v>1016</v>
      </c>
    </row>
    <row r="134" spans="1:3" hidden="1" x14ac:dyDescent="0.25">
      <c r="A134" s="61" t="s">
        <v>35</v>
      </c>
      <c r="B134" s="57">
        <v>0</v>
      </c>
      <c r="C134" s="58">
        <v>0</v>
      </c>
    </row>
    <row r="135" spans="1:3" x14ac:dyDescent="0.25">
      <c r="A135" s="61" t="s">
        <v>30</v>
      </c>
      <c r="B135" s="57">
        <f>400+9196</f>
        <v>9596</v>
      </c>
      <c r="C135" s="58">
        <f>354.8+8293</f>
        <v>8647.7999999999993</v>
      </c>
    </row>
    <row r="136" spans="1:3" hidden="1" x14ac:dyDescent="0.25">
      <c r="A136" s="61" t="s">
        <v>20</v>
      </c>
      <c r="B136" s="57">
        <v>0</v>
      </c>
      <c r="C136" s="58">
        <v>0</v>
      </c>
    </row>
    <row r="137" spans="1:3" hidden="1" x14ac:dyDescent="0.25">
      <c r="A137" s="61" t="s">
        <v>17</v>
      </c>
      <c r="B137" s="57">
        <v>0</v>
      </c>
      <c r="C137" s="58">
        <v>0</v>
      </c>
    </row>
    <row r="138" spans="1:3" x14ac:dyDescent="0.25">
      <c r="A138" s="61" t="s">
        <v>12</v>
      </c>
      <c r="B138" s="57">
        <v>1036</v>
      </c>
      <c r="C138" s="58">
        <v>1057</v>
      </c>
    </row>
    <row r="139" spans="1:3" x14ac:dyDescent="0.25">
      <c r="A139" s="61" t="s">
        <v>40</v>
      </c>
      <c r="B139" s="57">
        <v>1505</v>
      </c>
      <c r="C139" s="58">
        <v>949</v>
      </c>
    </row>
    <row r="140" spans="1:3" x14ac:dyDescent="0.25">
      <c r="A140" s="61" t="s">
        <v>28</v>
      </c>
      <c r="B140" s="57">
        <v>3366</v>
      </c>
      <c r="C140" s="58">
        <v>2974</v>
      </c>
    </row>
    <row r="141" spans="1:3" x14ac:dyDescent="0.25">
      <c r="A141" s="61" t="s">
        <v>29</v>
      </c>
      <c r="B141" s="57">
        <v>1760</v>
      </c>
      <c r="C141" s="58">
        <v>1223</v>
      </c>
    </row>
    <row r="142" spans="1:3" hidden="1" x14ac:dyDescent="0.25">
      <c r="A142" s="61" t="s">
        <v>15</v>
      </c>
      <c r="B142" s="57">
        <v>0</v>
      </c>
      <c r="C142" s="58">
        <v>0</v>
      </c>
    </row>
    <row r="143" spans="1:3" x14ac:dyDescent="0.25">
      <c r="A143" s="61" t="s">
        <v>10</v>
      </c>
      <c r="B143" s="57">
        <v>665</v>
      </c>
      <c r="C143" s="58">
        <v>477</v>
      </c>
    </row>
    <row r="144" spans="1:3" x14ac:dyDescent="0.25">
      <c r="A144" s="61" t="s">
        <v>8</v>
      </c>
      <c r="B144" s="57">
        <v>695</v>
      </c>
      <c r="C144" s="58">
        <v>498</v>
      </c>
    </row>
    <row r="145" spans="1:3" hidden="1" x14ac:dyDescent="0.25">
      <c r="A145" s="61" t="s">
        <v>47</v>
      </c>
      <c r="B145" s="57">
        <v>0</v>
      </c>
      <c r="C145" s="58">
        <v>0</v>
      </c>
    </row>
    <row r="146" spans="1:3" x14ac:dyDescent="0.25">
      <c r="A146" s="61" t="s">
        <v>16</v>
      </c>
      <c r="B146" s="57">
        <v>34093</v>
      </c>
      <c r="C146" s="58">
        <v>28651.8</v>
      </c>
    </row>
    <row r="147" spans="1:3" hidden="1" x14ac:dyDescent="0.25">
      <c r="A147" s="61" t="s">
        <v>55</v>
      </c>
      <c r="B147" s="57">
        <v>0</v>
      </c>
      <c r="C147" s="58">
        <v>0</v>
      </c>
    </row>
    <row r="148" spans="1:3" hidden="1" x14ac:dyDescent="0.25">
      <c r="A148" s="61" t="s">
        <v>23</v>
      </c>
      <c r="B148" s="57">
        <v>0</v>
      </c>
      <c r="C148" s="58">
        <v>0</v>
      </c>
    </row>
    <row r="149" spans="1:3" x14ac:dyDescent="0.25">
      <c r="A149" s="61" t="s">
        <v>39</v>
      </c>
      <c r="B149" s="57">
        <v>5342</v>
      </c>
      <c r="C149" s="58">
        <v>4442</v>
      </c>
    </row>
    <row r="150" spans="1:3" x14ac:dyDescent="0.25">
      <c r="A150" s="61" t="s">
        <v>38</v>
      </c>
      <c r="B150" s="57">
        <v>721</v>
      </c>
      <c r="C150" s="58">
        <v>421</v>
      </c>
    </row>
    <row r="151" spans="1:3" x14ac:dyDescent="0.25">
      <c r="A151" s="61" t="s">
        <v>37</v>
      </c>
      <c r="B151" s="57">
        <v>1971</v>
      </c>
      <c r="C151" s="58">
        <v>1638</v>
      </c>
    </row>
    <row r="152" spans="1:3" hidden="1" x14ac:dyDescent="0.25">
      <c r="A152" s="61" t="s">
        <v>21</v>
      </c>
      <c r="B152" s="57">
        <v>0</v>
      </c>
      <c r="C152" s="58">
        <v>0</v>
      </c>
    </row>
    <row r="153" spans="1:3" hidden="1" x14ac:dyDescent="0.25">
      <c r="A153" s="61" t="s">
        <v>57</v>
      </c>
      <c r="B153" s="57">
        <v>0</v>
      </c>
      <c r="C153" s="58">
        <v>0</v>
      </c>
    </row>
    <row r="154" spans="1:3" x14ac:dyDescent="0.25">
      <c r="A154" s="61" t="s">
        <v>11</v>
      </c>
      <c r="B154" s="57">
        <v>869</v>
      </c>
      <c r="C154" s="58">
        <v>620</v>
      </c>
    </row>
    <row r="155" spans="1:3" hidden="1" x14ac:dyDescent="0.25">
      <c r="A155" s="62" t="s">
        <v>58</v>
      </c>
      <c r="B155" s="57">
        <v>0</v>
      </c>
      <c r="C155" s="58"/>
    </row>
    <row r="156" spans="1:3" hidden="1" x14ac:dyDescent="0.25">
      <c r="A156" s="62" t="s">
        <v>59</v>
      </c>
      <c r="B156" s="57">
        <v>0</v>
      </c>
      <c r="C156" s="58"/>
    </row>
    <row r="157" spans="1:3" hidden="1" x14ac:dyDescent="0.25">
      <c r="A157" s="62" t="s">
        <v>42</v>
      </c>
      <c r="B157" s="57">
        <v>0</v>
      </c>
      <c r="C157" s="58"/>
    </row>
    <row r="158" spans="1:3" x14ac:dyDescent="0.25">
      <c r="A158" s="62" t="s">
        <v>44</v>
      </c>
      <c r="B158" s="63">
        <v>2</v>
      </c>
      <c r="C158" s="64">
        <v>8.3000000000000007</v>
      </c>
    </row>
    <row r="159" spans="1:3" hidden="1" x14ac:dyDescent="0.25">
      <c r="A159" s="62" t="s">
        <v>43</v>
      </c>
      <c r="B159" s="57">
        <v>0</v>
      </c>
      <c r="C159" s="58"/>
    </row>
    <row r="160" spans="1:3" hidden="1" x14ac:dyDescent="0.25">
      <c r="A160" s="62" t="s">
        <v>60</v>
      </c>
      <c r="B160" s="57">
        <v>0</v>
      </c>
      <c r="C160" s="58"/>
    </row>
    <row r="161" spans="1:3" hidden="1" x14ac:dyDescent="0.25">
      <c r="A161" s="67" t="s">
        <v>85</v>
      </c>
      <c r="B161" s="57"/>
      <c r="C161" s="58"/>
    </row>
    <row r="162" spans="1:3" hidden="1" x14ac:dyDescent="0.25">
      <c r="A162" s="62" t="s">
        <v>61</v>
      </c>
      <c r="B162" s="57">
        <v>0</v>
      </c>
      <c r="C162" s="58"/>
    </row>
    <row r="163" spans="1:3" x14ac:dyDescent="0.25">
      <c r="A163" s="59" t="s">
        <v>45</v>
      </c>
      <c r="B163" s="60">
        <f>SUM(B125:B154)</f>
        <v>68760</v>
      </c>
      <c r="C163" s="54">
        <f>SUM(C125:C154)</f>
        <v>58962.6</v>
      </c>
    </row>
    <row r="164" spans="1:3" ht="19.5" customHeight="1" x14ac:dyDescent="0.25">
      <c r="A164" s="65" t="s">
        <v>46</v>
      </c>
      <c r="B164" s="63">
        <f>SUM(B155:B162)</f>
        <v>2</v>
      </c>
      <c r="C164" s="64">
        <f t="shared" ref="C164" si="4">SUM(C155:C162)</f>
        <v>8.3000000000000007</v>
      </c>
    </row>
    <row r="165" spans="1:3" x14ac:dyDescent="0.25">
      <c r="A165" s="59" t="s">
        <v>36</v>
      </c>
      <c r="B165" s="60">
        <f>B163+B164</f>
        <v>68762</v>
      </c>
      <c r="C165" s="54">
        <f t="shared" ref="C165" si="5">C163+C164</f>
        <v>58970.9</v>
      </c>
    </row>
    <row r="166" spans="1:3" x14ac:dyDescent="0.25">
      <c r="A166" s="111" t="s">
        <v>68</v>
      </c>
      <c r="B166" s="111"/>
      <c r="C166" s="111"/>
    </row>
    <row r="167" spans="1:3" hidden="1" x14ac:dyDescent="0.25">
      <c r="A167" s="61" t="s">
        <v>7</v>
      </c>
      <c r="B167" s="70">
        <v>0</v>
      </c>
      <c r="C167" s="71">
        <v>0</v>
      </c>
    </row>
    <row r="168" spans="1:3" hidden="1" x14ac:dyDescent="0.25">
      <c r="A168" s="61" t="s">
        <v>8</v>
      </c>
      <c r="B168" s="70">
        <v>0</v>
      </c>
      <c r="C168" s="71">
        <v>0</v>
      </c>
    </row>
    <row r="169" spans="1:3" hidden="1" x14ac:dyDescent="0.25">
      <c r="A169" s="61" t="s">
        <v>9</v>
      </c>
      <c r="B169" s="70">
        <v>0</v>
      </c>
      <c r="C169" s="71">
        <v>0</v>
      </c>
    </row>
    <row r="170" spans="1:3" hidden="1" x14ac:dyDescent="0.25">
      <c r="A170" s="61" t="s">
        <v>10</v>
      </c>
      <c r="B170" s="70">
        <v>0</v>
      </c>
      <c r="C170" s="71">
        <v>0</v>
      </c>
    </row>
    <row r="171" spans="1:3" hidden="1" x14ac:dyDescent="0.25">
      <c r="A171" s="61" t="s">
        <v>11</v>
      </c>
      <c r="B171" s="70">
        <v>0</v>
      </c>
      <c r="C171" s="71">
        <v>0</v>
      </c>
    </row>
    <row r="172" spans="1:3" hidden="1" x14ac:dyDescent="0.25">
      <c r="A172" s="61" t="s">
        <v>12</v>
      </c>
      <c r="B172" s="70">
        <v>0</v>
      </c>
      <c r="C172" s="71">
        <v>0</v>
      </c>
    </row>
    <row r="173" spans="1:3" hidden="1" x14ac:dyDescent="0.25">
      <c r="A173" s="61" t="s">
        <v>13</v>
      </c>
      <c r="B173" s="70">
        <v>0</v>
      </c>
      <c r="C173" s="71">
        <v>0</v>
      </c>
    </row>
    <row r="174" spans="1:3" hidden="1" x14ac:dyDescent="0.25">
      <c r="A174" s="61" t="s">
        <v>14</v>
      </c>
      <c r="B174" s="70">
        <v>0</v>
      </c>
      <c r="C174" s="71">
        <v>0</v>
      </c>
    </row>
    <row r="175" spans="1:3" hidden="1" x14ac:dyDescent="0.25">
      <c r="A175" s="61" t="s">
        <v>15</v>
      </c>
      <c r="B175" s="70">
        <v>0</v>
      </c>
      <c r="C175" s="71">
        <v>0</v>
      </c>
    </row>
    <row r="176" spans="1:3" x14ac:dyDescent="0.25">
      <c r="A176" s="61" t="s">
        <v>16</v>
      </c>
      <c r="B176" s="68">
        <v>854</v>
      </c>
      <c r="C176" s="69">
        <v>9024.4</v>
      </c>
    </row>
    <row r="177" spans="1:3" hidden="1" x14ac:dyDescent="0.25">
      <c r="A177" s="61" t="s">
        <v>17</v>
      </c>
      <c r="B177" s="68">
        <v>0</v>
      </c>
      <c r="C177" s="69">
        <v>0</v>
      </c>
    </row>
    <row r="178" spans="1:3" hidden="1" x14ac:dyDescent="0.25">
      <c r="A178" s="61" t="s">
        <v>18</v>
      </c>
      <c r="B178" s="68">
        <v>0</v>
      </c>
      <c r="C178" s="69">
        <v>0</v>
      </c>
    </row>
    <row r="179" spans="1:3" hidden="1" x14ac:dyDescent="0.25">
      <c r="A179" s="61" t="s">
        <v>19</v>
      </c>
      <c r="B179" s="68">
        <v>0</v>
      </c>
      <c r="C179" s="69">
        <v>0</v>
      </c>
    </row>
    <row r="180" spans="1:3" hidden="1" x14ac:dyDescent="0.25">
      <c r="A180" s="61" t="s">
        <v>69</v>
      </c>
      <c r="B180" s="68">
        <v>0</v>
      </c>
      <c r="C180" s="69">
        <v>0</v>
      </c>
    </row>
    <row r="181" spans="1:3" hidden="1" x14ac:dyDescent="0.25">
      <c r="A181" s="61" t="s">
        <v>20</v>
      </c>
      <c r="B181" s="68">
        <v>0</v>
      </c>
      <c r="C181" s="69">
        <v>0</v>
      </c>
    </row>
    <row r="182" spans="1:3" hidden="1" x14ac:dyDescent="0.25">
      <c r="A182" s="61" t="s">
        <v>21</v>
      </c>
      <c r="B182" s="68">
        <v>0</v>
      </c>
      <c r="C182" s="69">
        <v>0</v>
      </c>
    </row>
    <row r="183" spans="1:3" hidden="1" x14ac:dyDescent="0.25">
      <c r="A183" s="61" t="s">
        <v>22</v>
      </c>
      <c r="B183" s="68">
        <v>0</v>
      </c>
      <c r="C183" s="69">
        <v>0</v>
      </c>
    </row>
    <row r="184" spans="1:3" hidden="1" x14ac:dyDescent="0.25">
      <c r="A184" s="61" t="s">
        <v>23</v>
      </c>
      <c r="B184" s="68">
        <v>0</v>
      </c>
      <c r="C184" s="69">
        <v>0</v>
      </c>
    </row>
    <row r="185" spans="1:3" hidden="1" x14ac:dyDescent="0.25">
      <c r="A185" s="61" t="s">
        <v>24</v>
      </c>
      <c r="B185" s="68">
        <v>0</v>
      </c>
      <c r="C185" s="69">
        <v>0</v>
      </c>
    </row>
    <row r="186" spans="1:3" hidden="1" x14ac:dyDescent="0.25">
      <c r="A186" s="61" t="s">
        <v>25</v>
      </c>
      <c r="B186" s="68">
        <v>0</v>
      </c>
      <c r="C186" s="69">
        <v>0</v>
      </c>
    </row>
    <row r="187" spans="1:3" hidden="1" x14ac:dyDescent="0.25">
      <c r="A187" s="61" t="s">
        <v>51</v>
      </c>
      <c r="B187" s="68">
        <v>0</v>
      </c>
      <c r="C187" s="69">
        <v>0</v>
      </c>
    </row>
    <row r="188" spans="1:3" ht="30" hidden="1" x14ac:dyDescent="0.25">
      <c r="A188" s="61" t="s">
        <v>70</v>
      </c>
      <c r="B188" s="68"/>
      <c r="C188" s="69"/>
    </row>
    <row r="189" spans="1:3" hidden="1" x14ac:dyDescent="0.25">
      <c r="A189" s="61" t="s">
        <v>26</v>
      </c>
      <c r="B189" s="68">
        <v>0</v>
      </c>
      <c r="C189" s="69">
        <v>0</v>
      </c>
    </row>
    <row r="190" spans="1:3" x14ac:dyDescent="0.25">
      <c r="A190" s="61" t="s">
        <v>27</v>
      </c>
      <c r="B190" s="68">
        <v>251</v>
      </c>
      <c r="C190" s="69">
        <v>2525.1999999999998</v>
      </c>
    </row>
    <row r="191" spans="1:3" hidden="1" x14ac:dyDescent="0.25">
      <c r="A191" s="61" t="s">
        <v>28</v>
      </c>
      <c r="B191" s="68">
        <v>0</v>
      </c>
      <c r="C191" s="69">
        <v>0</v>
      </c>
    </row>
    <row r="192" spans="1:3" hidden="1" x14ac:dyDescent="0.25">
      <c r="A192" s="61" t="s">
        <v>29</v>
      </c>
      <c r="B192" s="68">
        <v>0</v>
      </c>
      <c r="C192" s="69">
        <v>0</v>
      </c>
    </row>
    <row r="193" spans="1:3" x14ac:dyDescent="0.25">
      <c r="A193" s="61" t="s">
        <v>30</v>
      </c>
      <c r="B193" s="68">
        <v>385</v>
      </c>
      <c r="C193" s="69">
        <v>4196.2</v>
      </c>
    </row>
    <row r="194" spans="1:3" hidden="1" x14ac:dyDescent="0.25">
      <c r="A194" s="61" t="s">
        <v>31</v>
      </c>
      <c r="B194" s="68">
        <v>0</v>
      </c>
      <c r="C194" s="69">
        <v>0</v>
      </c>
    </row>
    <row r="195" spans="1:3" hidden="1" x14ac:dyDescent="0.25">
      <c r="A195" s="61" t="s">
        <v>32</v>
      </c>
      <c r="B195" s="68">
        <v>0</v>
      </c>
      <c r="C195" s="69">
        <v>0</v>
      </c>
    </row>
    <row r="196" spans="1:3" hidden="1" x14ac:dyDescent="0.25">
      <c r="A196" s="61" t="s">
        <v>33</v>
      </c>
      <c r="B196" s="68">
        <v>0</v>
      </c>
      <c r="C196" s="69">
        <v>0</v>
      </c>
    </row>
    <row r="197" spans="1:3" ht="30" hidden="1" x14ac:dyDescent="0.25">
      <c r="A197" s="61" t="s">
        <v>34</v>
      </c>
      <c r="B197" s="68">
        <v>0</v>
      </c>
      <c r="C197" s="69">
        <v>0</v>
      </c>
    </row>
    <row r="198" spans="1:3" hidden="1" x14ac:dyDescent="0.25">
      <c r="A198" s="61" t="s">
        <v>35</v>
      </c>
      <c r="B198" s="68">
        <v>0</v>
      </c>
      <c r="C198" s="69">
        <v>0</v>
      </c>
    </row>
    <row r="199" spans="1:3" x14ac:dyDescent="0.25">
      <c r="A199" s="59" t="s">
        <v>36</v>
      </c>
      <c r="B199" s="60">
        <f>SUM(B167:B198)</f>
        <v>1490</v>
      </c>
      <c r="C199" s="54">
        <f>SUM(C167:C198)</f>
        <v>15745.8</v>
      </c>
    </row>
    <row r="200" spans="1:3" hidden="1" x14ac:dyDescent="0.25">
      <c r="A200" s="35" t="s">
        <v>48</v>
      </c>
      <c r="B200" s="7"/>
      <c r="C200" s="39"/>
    </row>
    <row r="201" spans="1:3" hidden="1" x14ac:dyDescent="0.25">
      <c r="A201" s="47" t="s">
        <v>49</v>
      </c>
      <c r="B201" s="9"/>
      <c r="C201" s="48"/>
    </row>
    <row r="202" spans="1:3" x14ac:dyDescent="0.25">
      <c r="A202" s="35" t="s">
        <v>50</v>
      </c>
      <c r="B202" s="35"/>
      <c r="C202" s="32">
        <f>C49+C91+C123+C165+C199+C200</f>
        <v>152642.1</v>
      </c>
    </row>
    <row r="203" spans="1:3" x14ac:dyDescent="0.25">
      <c r="A203" s="84" t="s">
        <v>92</v>
      </c>
      <c r="B203" s="89">
        <v>18193</v>
      </c>
      <c r="C203" s="32">
        <v>21569.599999999999</v>
      </c>
    </row>
    <row r="204" spans="1:3" x14ac:dyDescent="0.25">
      <c r="A204" s="84" t="s">
        <v>93</v>
      </c>
      <c r="B204" s="89">
        <v>20</v>
      </c>
      <c r="C204" s="32">
        <v>20.399999999999999</v>
      </c>
    </row>
    <row r="205" spans="1:3" hidden="1" x14ac:dyDescent="0.25">
      <c r="A205" s="104" t="s">
        <v>94</v>
      </c>
      <c r="B205" s="105"/>
      <c r="C205" s="106"/>
    </row>
    <row r="206" spans="1:3" hidden="1" x14ac:dyDescent="0.25">
      <c r="A206" s="21" t="s">
        <v>7</v>
      </c>
      <c r="B206" s="9"/>
      <c r="C206" s="24"/>
    </row>
    <row r="207" spans="1:3" hidden="1" x14ac:dyDescent="0.25">
      <c r="A207" s="21" t="s">
        <v>67</v>
      </c>
      <c r="B207" s="9"/>
      <c r="C207" s="25"/>
    </row>
    <row r="208" spans="1:3" hidden="1" x14ac:dyDescent="0.25">
      <c r="A208" s="21" t="s">
        <v>8</v>
      </c>
      <c r="B208" s="9"/>
      <c r="C208" s="25"/>
    </row>
    <row r="209" spans="1:3" hidden="1" x14ac:dyDescent="0.25">
      <c r="A209" s="21" t="s">
        <v>9</v>
      </c>
      <c r="B209" s="9"/>
      <c r="C209" s="25"/>
    </row>
    <row r="210" spans="1:3" hidden="1" x14ac:dyDescent="0.25">
      <c r="A210" s="21" t="s">
        <v>10</v>
      </c>
      <c r="B210" s="9"/>
      <c r="C210" s="25"/>
    </row>
    <row r="211" spans="1:3" hidden="1" x14ac:dyDescent="0.25">
      <c r="A211" s="21" t="s">
        <v>11</v>
      </c>
      <c r="B211" s="9"/>
      <c r="C211" s="25"/>
    </row>
    <row r="212" spans="1:3" hidden="1" x14ac:dyDescent="0.25">
      <c r="A212" s="21" t="s">
        <v>12</v>
      </c>
      <c r="B212" s="9"/>
      <c r="C212" s="25"/>
    </row>
    <row r="213" spans="1:3" hidden="1" x14ac:dyDescent="0.25">
      <c r="A213" s="21" t="s">
        <v>13</v>
      </c>
      <c r="B213" s="9"/>
      <c r="C213" s="25"/>
    </row>
    <row r="214" spans="1:3" hidden="1" x14ac:dyDescent="0.25">
      <c r="A214" s="21" t="s">
        <v>14</v>
      </c>
      <c r="B214" s="9"/>
      <c r="C214" s="25"/>
    </row>
    <row r="215" spans="1:3" hidden="1" x14ac:dyDescent="0.25">
      <c r="A215" s="21" t="s">
        <v>15</v>
      </c>
      <c r="B215" s="9"/>
      <c r="C215" s="25"/>
    </row>
    <row r="216" spans="1:3" hidden="1" x14ac:dyDescent="0.25">
      <c r="A216" s="21" t="s">
        <v>16</v>
      </c>
      <c r="B216" s="9"/>
      <c r="C216" s="25"/>
    </row>
    <row r="217" spans="1:3" hidden="1" x14ac:dyDescent="0.25">
      <c r="A217" s="21" t="s">
        <v>17</v>
      </c>
      <c r="B217" s="9"/>
      <c r="C217" s="25"/>
    </row>
    <row r="218" spans="1:3" hidden="1" x14ac:dyDescent="0.25">
      <c r="A218" s="21" t="s">
        <v>18</v>
      </c>
      <c r="B218" s="9"/>
      <c r="C218" s="25"/>
    </row>
    <row r="219" spans="1:3" hidden="1" x14ac:dyDescent="0.25">
      <c r="A219" s="21" t="s">
        <v>19</v>
      </c>
      <c r="B219" s="9"/>
      <c r="C219" s="25"/>
    </row>
    <row r="220" spans="1:3" hidden="1" x14ac:dyDescent="0.25">
      <c r="A220" s="21" t="s">
        <v>53</v>
      </c>
      <c r="B220" s="9"/>
      <c r="C220" s="25"/>
    </row>
    <row r="221" spans="1:3" hidden="1" x14ac:dyDescent="0.25">
      <c r="A221" s="21" t="s">
        <v>20</v>
      </c>
      <c r="B221" s="9"/>
      <c r="C221" s="25"/>
    </row>
    <row r="222" spans="1:3" hidden="1" x14ac:dyDescent="0.25">
      <c r="A222" s="21" t="s">
        <v>21</v>
      </c>
      <c r="B222" s="9"/>
      <c r="C222" s="25"/>
    </row>
    <row r="223" spans="1:3" hidden="1" x14ac:dyDescent="0.25">
      <c r="A223" s="21" t="s">
        <v>22</v>
      </c>
      <c r="B223" s="9"/>
      <c r="C223" s="25"/>
    </row>
    <row r="224" spans="1:3" hidden="1" x14ac:dyDescent="0.25">
      <c r="A224" s="21" t="s">
        <v>23</v>
      </c>
      <c r="B224" s="9"/>
      <c r="C224" s="25"/>
    </row>
    <row r="225" spans="1:3" hidden="1" x14ac:dyDescent="0.25">
      <c r="A225" s="21" t="s">
        <v>24</v>
      </c>
      <c r="B225" s="9"/>
      <c r="C225" s="25"/>
    </row>
    <row r="226" spans="1:3" hidden="1" x14ac:dyDescent="0.25">
      <c r="A226" s="21" t="s">
        <v>25</v>
      </c>
      <c r="B226" s="9"/>
      <c r="C226" s="25"/>
    </row>
    <row r="227" spans="1:3" hidden="1" x14ac:dyDescent="0.25">
      <c r="A227" s="21" t="s">
        <v>51</v>
      </c>
      <c r="B227" s="9"/>
      <c r="C227" s="25"/>
    </row>
    <row r="228" spans="1:3" hidden="1" x14ac:dyDescent="0.25">
      <c r="A228" s="21" t="s">
        <v>52</v>
      </c>
      <c r="B228" s="9"/>
      <c r="C228" s="25"/>
    </row>
    <row r="229" spans="1:3" hidden="1" x14ac:dyDescent="0.25">
      <c r="A229" s="21" t="s">
        <v>26</v>
      </c>
      <c r="B229" s="9"/>
      <c r="C229" s="25"/>
    </row>
    <row r="230" spans="1:3" hidden="1" x14ac:dyDescent="0.25">
      <c r="A230" s="21" t="s">
        <v>27</v>
      </c>
      <c r="B230" s="9"/>
      <c r="C230" s="25"/>
    </row>
    <row r="231" spans="1:3" hidden="1" x14ac:dyDescent="0.25">
      <c r="A231" s="21" t="s">
        <v>28</v>
      </c>
      <c r="B231" s="9"/>
      <c r="C231" s="25"/>
    </row>
    <row r="232" spans="1:3" hidden="1" x14ac:dyDescent="0.25">
      <c r="A232" s="21" t="s">
        <v>29</v>
      </c>
      <c r="B232" s="9"/>
      <c r="C232" s="25"/>
    </row>
    <row r="233" spans="1:3" hidden="1" x14ac:dyDescent="0.25">
      <c r="A233" s="21" t="s">
        <v>30</v>
      </c>
      <c r="B233" s="9"/>
      <c r="C233" s="25"/>
    </row>
    <row r="234" spans="1:3" ht="30" hidden="1" x14ac:dyDescent="0.25">
      <c r="A234" s="21" t="s">
        <v>54</v>
      </c>
      <c r="B234" s="9"/>
      <c r="C234" s="25"/>
    </row>
    <row r="235" spans="1:3" hidden="1" x14ac:dyDescent="0.25">
      <c r="A235" s="21" t="s">
        <v>31</v>
      </c>
      <c r="B235" s="9"/>
      <c r="C235" s="25"/>
    </row>
    <row r="236" spans="1:3" hidden="1" x14ac:dyDescent="0.25">
      <c r="A236" s="21" t="s">
        <v>32</v>
      </c>
      <c r="B236" s="9"/>
      <c r="C236" s="25"/>
    </row>
    <row r="237" spans="1:3" hidden="1" x14ac:dyDescent="0.25">
      <c r="A237" s="21" t="s">
        <v>33</v>
      </c>
      <c r="B237" s="9"/>
      <c r="C237" s="25"/>
    </row>
    <row r="238" spans="1:3" ht="30" hidden="1" x14ac:dyDescent="0.25">
      <c r="A238" s="21" t="s">
        <v>34</v>
      </c>
      <c r="B238" s="9"/>
      <c r="C238" s="25"/>
    </row>
    <row r="239" spans="1:3" hidden="1" x14ac:dyDescent="0.25">
      <c r="A239" s="21" t="s">
        <v>55</v>
      </c>
      <c r="B239" s="10"/>
      <c r="C239" s="26"/>
    </row>
    <row r="240" spans="1:3" hidden="1" x14ac:dyDescent="0.25">
      <c r="A240" s="21" t="s">
        <v>35</v>
      </c>
      <c r="B240" s="30"/>
      <c r="C240" s="20"/>
    </row>
    <row r="241" spans="1:3" ht="15.75" hidden="1" thickBot="1" x14ac:dyDescent="0.3">
      <c r="A241" s="28" t="s">
        <v>62</v>
      </c>
      <c r="B241" s="33">
        <f>SUM(B206:B240)</f>
        <v>0</v>
      </c>
      <c r="C241" s="34">
        <f>SUM(C206:C240)</f>
        <v>0</v>
      </c>
    </row>
  </sheetData>
  <mergeCells count="15">
    <mergeCell ref="A124:C124"/>
    <mergeCell ref="A166:C166"/>
    <mergeCell ref="A205:C205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30</vt:i4>
      </vt:variant>
    </vt:vector>
  </HeadingPairs>
  <TitlesOfParts>
    <vt:vector size="45" baseType="lpstr">
      <vt:lpstr>Всего</vt:lpstr>
      <vt:lpstr>ГБ1</vt:lpstr>
      <vt:lpstr>ГБ3</vt:lpstr>
      <vt:lpstr>ГБ4</vt:lpstr>
      <vt:lpstr>ГДБ</vt:lpstr>
      <vt:lpstr>ГРД</vt:lpstr>
      <vt:lpstr>ГП1</vt:lpstr>
      <vt:lpstr>ГП2</vt:lpstr>
      <vt:lpstr>ГП4</vt:lpstr>
      <vt:lpstr>ГП5</vt:lpstr>
      <vt:lpstr>ГП7</vt:lpstr>
      <vt:lpstr>ГП9</vt:lpstr>
      <vt:lpstr>СП1</vt:lpstr>
      <vt:lpstr>СП2</vt:lpstr>
      <vt:lpstr>ДСП</vt:lpstr>
      <vt:lpstr>Всего!Заголовки_для_печати</vt:lpstr>
      <vt:lpstr>ГБ1!Заголовки_для_печати</vt:lpstr>
      <vt:lpstr>ГБ3!Заголовки_для_печати</vt:lpstr>
      <vt:lpstr>ГБ4!Заголовки_для_печати</vt:lpstr>
      <vt:lpstr>ГДБ!Заголовки_для_печати</vt:lpstr>
      <vt:lpstr>ГП1!Заголовки_для_печати</vt:lpstr>
      <vt:lpstr>ГП2!Заголовки_для_печати</vt:lpstr>
      <vt:lpstr>ГП4!Заголовки_для_печати</vt:lpstr>
      <vt:lpstr>ГП5!Заголовки_для_печати</vt:lpstr>
      <vt:lpstr>ГП7!Заголовки_для_печати</vt:lpstr>
      <vt:lpstr>ГП9!Заголовки_для_печати</vt:lpstr>
      <vt:lpstr>ГРД!Заголовки_для_печати</vt:lpstr>
      <vt:lpstr>ДСП!Заголовки_для_печати</vt:lpstr>
      <vt:lpstr>СП1!Заголовки_для_печати</vt:lpstr>
      <vt:lpstr>СП2!Заголовки_для_печати</vt:lpstr>
      <vt:lpstr>Всего!Область_печати</vt:lpstr>
      <vt:lpstr>ГБ1!Область_печати</vt:lpstr>
      <vt:lpstr>ГБ3!Область_печати</vt:lpstr>
      <vt:lpstr>ГБ4!Область_печати</vt:lpstr>
      <vt:lpstr>ГДБ!Область_печати</vt:lpstr>
      <vt:lpstr>ГП1!Область_печати</vt:lpstr>
      <vt:lpstr>ГП2!Область_печати</vt:lpstr>
      <vt:lpstr>ГП4!Область_печати</vt:lpstr>
      <vt:lpstr>ГП5!Область_печати</vt:lpstr>
      <vt:lpstr>ГП7!Область_печати</vt:lpstr>
      <vt:lpstr>ГП9!Область_печати</vt:lpstr>
      <vt:lpstr>ГРД!Область_печати</vt:lpstr>
      <vt:lpstr>ДСП!Область_печати</vt:lpstr>
      <vt:lpstr>СП1!Область_печати</vt:lpstr>
      <vt:lpstr>СП2!Область_печати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Ненахова Наталья Владимировна</dc:creator>
  <cp:lastModifiedBy>Монаенкова Людмила Николаевна</cp:lastModifiedBy>
  <cp:lastPrinted>2018-07-23T07:18:06Z</cp:lastPrinted>
  <dcterms:created xsi:type="dcterms:W3CDTF">2017-10-26T09:23:29Z</dcterms:created>
  <dcterms:modified xsi:type="dcterms:W3CDTF">2019-07-18T07:56:59Z</dcterms:modified>
</cp:coreProperties>
</file>